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 - NAĎA - ŘEDITELSTVÍ\Veřejné zakázky\Smlouva stavební\"/>
    </mc:Choice>
  </mc:AlternateContent>
  <xr:revisionPtr revIDLastSave="0" documentId="8_{6CF6405C-849D-4FF9-8450-9117A23F8DE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Pol'!$A$1:$Y$163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G8" i="12" s="1"/>
  <c r="I49" i="1" s="1"/>
  <c r="I9" i="12"/>
  <c r="K9" i="12"/>
  <c r="O9" i="12"/>
  <c r="Q9" i="12"/>
  <c r="Q8" i="12" s="1"/>
  <c r="V9" i="12"/>
  <c r="G10" i="12"/>
  <c r="M10" i="12" s="1"/>
  <c r="I10" i="12"/>
  <c r="K10" i="12"/>
  <c r="K8" i="12" s="1"/>
  <c r="O10" i="12"/>
  <c r="Q10" i="12"/>
  <c r="V10" i="12"/>
  <c r="G11" i="12"/>
  <c r="I50" i="1" s="1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I51" i="1" s="1"/>
  <c r="G19" i="12"/>
  <c r="M19" i="12" s="1"/>
  <c r="I19" i="12"/>
  <c r="K19" i="12"/>
  <c r="O19" i="12"/>
  <c r="Q19" i="12"/>
  <c r="V19" i="12"/>
  <c r="V18" i="12" s="1"/>
  <c r="G20" i="12"/>
  <c r="I20" i="12"/>
  <c r="K20" i="12"/>
  <c r="M20" i="12"/>
  <c r="O20" i="12"/>
  <c r="Q20" i="12"/>
  <c r="V20" i="12"/>
  <c r="G22" i="12"/>
  <c r="I22" i="12"/>
  <c r="K22" i="12"/>
  <c r="K21" i="12" s="1"/>
  <c r="M22" i="12"/>
  <c r="O22" i="12"/>
  <c r="Q22" i="12"/>
  <c r="V22" i="12"/>
  <c r="G23" i="12"/>
  <c r="M23" i="12" s="1"/>
  <c r="I23" i="12"/>
  <c r="K23" i="12"/>
  <c r="O23" i="12"/>
  <c r="Q23" i="12"/>
  <c r="V23" i="12"/>
  <c r="G24" i="12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I53" i="1" s="1"/>
  <c r="G27" i="12"/>
  <c r="M27" i="12" s="1"/>
  <c r="I27" i="12"/>
  <c r="K27" i="12"/>
  <c r="O27" i="12"/>
  <c r="Q27" i="12"/>
  <c r="V27" i="12"/>
  <c r="V26" i="12" s="1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Q32" i="12" s="1"/>
  <c r="V33" i="12"/>
  <c r="V32" i="12" s="1"/>
  <c r="G34" i="12"/>
  <c r="G32" i="12" s="1"/>
  <c r="I54" i="1" s="1"/>
  <c r="I34" i="12"/>
  <c r="K34" i="12"/>
  <c r="O34" i="12"/>
  <c r="Q34" i="12"/>
  <c r="V34" i="12"/>
  <c r="G36" i="12"/>
  <c r="I36" i="12"/>
  <c r="K36" i="12"/>
  <c r="M36" i="12"/>
  <c r="O36" i="12"/>
  <c r="O35" i="12" s="1"/>
  <c r="Q36" i="12"/>
  <c r="V36" i="12"/>
  <c r="G37" i="12"/>
  <c r="I37" i="12"/>
  <c r="I35" i="12" s="1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Q40" i="12" s="1"/>
  <c r="V41" i="12"/>
  <c r="V40" i="12" s="1"/>
  <c r="G42" i="12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5" i="12"/>
  <c r="I45" i="12"/>
  <c r="K45" i="12"/>
  <c r="K44" i="12" s="1"/>
  <c r="M45" i="12"/>
  <c r="O45" i="12"/>
  <c r="Q45" i="12"/>
  <c r="Q44" i="12" s="1"/>
  <c r="V45" i="12"/>
  <c r="G46" i="12"/>
  <c r="M46" i="12" s="1"/>
  <c r="I46" i="12"/>
  <c r="K46" i="12"/>
  <c r="O46" i="12"/>
  <c r="O44" i="12" s="1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I58" i="1" s="1"/>
  <c r="Q50" i="12"/>
  <c r="G51" i="12"/>
  <c r="M51" i="12" s="1"/>
  <c r="M50" i="12" s="1"/>
  <c r="I51" i="12"/>
  <c r="I50" i="12" s="1"/>
  <c r="K51" i="12"/>
  <c r="K50" i="12" s="1"/>
  <c r="O51" i="12"/>
  <c r="O50" i="12" s="1"/>
  <c r="Q51" i="12"/>
  <c r="V51" i="12"/>
  <c r="V50" i="12" s="1"/>
  <c r="G53" i="12"/>
  <c r="I53" i="12"/>
  <c r="K53" i="12"/>
  <c r="M53" i="12"/>
  <c r="O53" i="12"/>
  <c r="Q53" i="12"/>
  <c r="Q52" i="12" s="1"/>
  <c r="V53" i="12"/>
  <c r="G54" i="12"/>
  <c r="M54" i="12" s="1"/>
  <c r="I54" i="12"/>
  <c r="K54" i="12"/>
  <c r="O54" i="12"/>
  <c r="O52" i="12" s="1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I60" i="1" s="1"/>
  <c r="G62" i="12"/>
  <c r="M62" i="12" s="1"/>
  <c r="M61" i="12" s="1"/>
  <c r="I62" i="12"/>
  <c r="I61" i="12" s="1"/>
  <c r="K62" i="12"/>
  <c r="K61" i="12" s="1"/>
  <c r="O62" i="12"/>
  <c r="O61" i="12" s="1"/>
  <c r="Q62" i="12"/>
  <c r="Q61" i="12" s="1"/>
  <c r="V62" i="12"/>
  <c r="V61" i="12" s="1"/>
  <c r="K63" i="12"/>
  <c r="G64" i="12"/>
  <c r="I64" i="12"/>
  <c r="I63" i="12" s="1"/>
  <c r="K64" i="12"/>
  <c r="M64" i="12"/>
  <c r="O64" i="12"/>
  <c r="Q64" i="12"/>
  <c r="Q63" i="12" s="1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I79" i="12"/>
  <c r="K79" i="12"/>
  <c r="K78" i="12" s="1"/>
  <c r="M79" i="12"/>
  <c r="O79" i="12"/>
  <c r="Q79" i="12"/>
  <c r="Q78" i="12" s="1"/>
  <c r="V79" i="12"/>
  <c r="G80" i="12"/>
  <c r="M80" i="12" s="1"/>
  <c r="I80" i="12"/>
  <c r="K80" i="12"/>
  <c r="O80" i="12"/>
  <c r="O78" i="12" s="1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I64" i="1" s="1"/>
  <c r="V84" i="12"/>
  <c r="G85" i="12"/>
  <c r="I85" i="12"/>
  <c r="K85" i="12"/>
  <c r="K84" i="12" s="1"/>
  <c r="M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V88" i="12"/>
  <c r="G89" i="12"/>
  <c r="I89" i="12"/>
  <c r="I88" i="12" s="1"/>
  <c r="K89" i="12"/>
  <c r="M89" i="12"/>
  <c r="O89" i="12"/>
  <c r="O88" i="12" s="1"/>
  <c r="Q89" i="12"/>
  <c r="V89" i="12"/>
  <c r="G90" i="12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I104" i="12"/>
  <c r="K104" i="12"/>
  <c r="M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K108" i="12"/>
  <c r="G109" i="12"/>
  <c r="G108" i="12" s="1"/>
  <c r="I67" i="1" s="1"/>
  <c r="I109" i="12"/>
  <c r="I108" i="12" s="1"/>
  <c r="K109" i="12"/>
  <c r="M109" i="12"/>
  <c r="M108" i="12" s="1"/>
  <c r="O109" i="12"/>
  <c r="O108" i="12" s="1"/>
  <c r="Q109" i="12"/>
  <c r="Q108" i="12" s="1"/>
  <c r="V109" i="12"/>
  <c r="V108" i="12" s="1"/>
  <c r="G111" i="12"/>
  <c r="M111" i="12" s="1"/>
  <c r="I111" i="12"/>
  <c r="K111" i="12"/>
  <c r="O111" i="12"/>
  <c r="O110" i="12" s="1"/>
  <c r="Q111" i="12"/>
  <c r="V111" i="12"/>
  <c r="G112" i="12"/>
  <c r="M112" i="12" s="1"/>
  <c r="I112" i="12"/>
  <c r="K112" i="12"/>
  <c r="O112" i="12"/>
  <c r="Q112" i="12"/>
  <c r="V112" i="12"/>
  <c r="V110" i="12" s="1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I117" i="12"/>
  <c r="K117" i="12"/>
  <c r="M117" i="12"/>
  <c r="O117" i="12"/>
  <c r="Q117" i="12"/>
  <c r="V117" i="12"/>
  <c r="G119" i="12"/>
  <c r="M119" i="12" s="1"/>
  <c r="I119" i="12"/>
  <c r="K119" i="12"/>
  <c r="K118" i="12" s="1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5" i="12"/>
  <c r="M125" i="12" s="1"/>
  <c r="I125" i="12"/>
  <c r="K125" i="12"/>
  <c r="O125" i="12"/>
  <c r="Q125" i="12"/>
  <c r="Q124" i="12" s="1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G124" i="12" s="1"/>
  <c r="I70" i="1" s="1"/>
  <c r="I132" i="12"/>
  <c r="K132" i="12"/>
  <c r="O132" i="12"/>
  <c r="Q132" i="12"/>
  <c r="V132" i="12"/>
  <c r="G133" i="12"/>
  <c r="I71" i="1" s="1"/>
  <c r="G134" i="12"/>
  <c r="M134" i="12" s="1"/>
  <c r="I134" i="12"/>
  <c r="K134" i="12"/>
  <c r="O134" i="12"/>
  <c r="Q134" i="12"/>
  <c r="V134" i="12"/>
  <c r="V133" i="12" s="1"/>
  <c r="G135" i="12"/>
  <c r="I135" i="12"/>
  <c r="K135" i="12"/>
  <c r="M135" i="12"/>
  <c r="O135" i="12"/>
  <c r="Q135" i="12"/>
  <c r="Q133" i="12" s="1"/>
  <c r="V135" i="12"/>
  <c r="G136" i="12"/>
  <c r="I136" i="12"/>
  <c r="K136" i="12"/>
  <c r="M136" i="12"/>
  <c r="O136" i="12"/>
  <c r="Q136" i="12"/>
  <c r="V136" i="12"/>
  <c r="O137" i="12"/>
  <c r="G138" i="12"/>
  <c r="M138" i="12" s="1"/>
  <c r="I138" i="12"/>
  <c r="K138" i="12"/>
  <c r="K137" i="12" s="1"/>
  <c r="O138" i="12"/>
  <c r="Q138" i="12"/>
  <c r="V138" i="12"/>
  <c r="G139" i="12"/>
  <c r="M139" i="12" s="1"/>
  <c r="I139" i="12"/>
  <c r="K139" i="12"/>
  <c r="O139" i="12"/>
  <c r="Q139" i="12"/>
  <c r="V139" i="12"/>
  <c r="G141" i="12"/>
  <c r="AE153" i="12" s="1"/>
  <c r="F39" i="1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I147" i="12"/>
  <c r="K147" i="12"/>
  <c r="M147" i="12"/>
  <c r="O147" i="12"/>
  <c r="Q147" i="12"/>
  <c r="V147" i="12"/>
  <c r="G149" i="12"/>
  <c r="M149" i="12" s="1"/>
  <c r="I149" i="12"/>
  <c r="K149" i="12"/>
  <c r="O149" i="12"/>
  <c r="Q149" i="12"/>
  <c r="Q148" i="12" s="1"/>
  <c r="V149" i="12"/>
  <c r="V148" i="12" s="1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AF153" i="12"/>
  <c r="G39" i="1" s="1"/>
  <c r="G42" i="1" s="1"/>
  <c r="G25" i="1" s="1"/>
  <c r="A25" i="1" s="1"/>
  <c r="I20" i="1"/>
  <c r="I18" i="1"/>
  <c r="F42" i="1" l="1"/>
  <c r="H39" i="1"/>
  <c r="H42" i="1" s="1"/>
  <c r="O63" i="12"/>
  <c r="I148" i="12"/>
  <c r="I140" i="12"/>
  <c r="M133" i="12"/>
  <c r="K110" i="12"/>
  <c r="Q88" i="12"/>
  <c r="M84" i="12"/>
  <c r="M35" i="12"/>
  <c r="G35" i="12"/>
  <c r="I55" i="1" s="1"/>
  <c r="M26" i="12"/>
  <c r="O21" i="12"/>
  <c r="M18" i="12"/>
  <c r="Q11" i="12"/>
  <c r="V11" i="12"/>
  <c r="I8" i="12"/>
  <c r="F40" i="1"/>
  <c r="G40" i="1"/>
  <c r="H40" i="1" s="1"/>
  <c r="I40" i="1" s="1"/>
  <c r="O40" i="12"/>
  <c r="G140" i="12"/>
  <c r="I73" i="1" s="1"/>
  <c r="I137" i="12"/>
  <c r="O124" i="12"/>
  <c r="V118" i="12"/>
  <c r="I118" i="12"/>
  <c r="K93" i="12"/>
  <c r="K88" i="12"/>
  <c r="I84" i="12"/>
  <c r="V78" i="12"/>
  <c r="K40" i="12"/>
  <c r="V35" i="12"/>
  <c r="K35" i="12"/>
  <c r="G21" i="12"/>
  <c r="I52" i="1" s="1"/>
  <c r="I75" i="1" s="1"/>
  <c r="Q18" i="12"/>
  <c r="O11" i="12"/>
  <c r="V8" i="12"/>
  <c r="F41" i="1"/>
  <c r="Q140" i="12"/>
  <c r="M137" i="12"/>
  <c r="O133" i="12"/>
  <c r="K124" i="12"/>
  <c r="Q110" i="12"/>
  <c r="I93" i="12"/>
  <c r="I68" i="12"/>
  <c r="V52" i="12"/>
  <c r="V44" i="12"/>
  <c r="G44" i="12"/>
  <c r="I57" i="1" s="1"/>
  <c r="I40" i="12"/>
  <c r="O32" i="12"/>
  <c r="O26" i="12"/>
  <c r="I21" i="12"/>
  <c r="O18" i="12"/>
  <c r="K11" i="12"/>
  <c r="M11" i="12"/>
  <c r="G41" i="1"/>
  <c r="O93" i="12"/>
  <c r="O148" i="12"/>
  <c r="V137" i="12"/>
  <c r="K133" i="12"/>
  <c r="V124" i="12"/>
  <c r="I124" i="12"/>
  <c r="O118" i="12"/>
  <c r="Q118" i="12"/>
  <c r="I110" i="12"/>
  <c r="G88" i="12"/>
  <c r="I65" i="1" s="1"/>
  <c r="Q84" i="12"/>
  <c r="K68" i="12"/>
  <c r="V68" i="12"/>
  <c r="K52" i="12"/>
  <c r="G40" i="12"/>
  <c r="I56" i="1" s="1"/>
  <c r="Q35" i="12"/>
  <c r="K32" i="12"/>
  <c r="K26" i="12"/>
  <c r="V21" i="12"/>
  <c r="K18" i="12"/>
  <c r="O8" i="12"/>
  <c r="G148" i="12"/>
  <c r="I74" i="1" s="1"/>
  <c r="I19" i="1" s="1"/>
  <c r="O140" i="12"/>
  <c r="K148" i="12"/>
  <c r="V140" i="12"/>
  <c r="K140" i="12"/>
  <c r="Q137" i="12"/>
  <c r="I133" i="12"/>
  <c r="Q93" i="12"/>
  <c r="V93" i="12"/>
  <c r="O84" i="12"/>
  <c r="I78" i="12"/>
  <c r="O68" i="12"/>
  <c r="Q68" i="12"/>
  <c r="V63" i="12"/>
  <c r="G63" i="12"/>
  <c r="I61" i="1" s="1"/>
  <c r="I52" i="12"/>
  <c r="I44" i="12"/>
  <c r="I32" i="12"/>
  <c r="Q26" i="12"/>
  <c r="I26" i="12"/>
  <c r="M24" i="12"/>
  <c r="M21" i="12" s="1"/>
  <c r="Q21" i="12"/>
  <c r="I18" i="12"/>
  <c r="I11" i="12"/>
  <c r="G26" i="1"/>
  <c r="A26" i="1"/>
  <c r="G28" i="1"/>
  <c r="G23" i="1"/>
  <c r="M110" i="12"/>
  <c r="M68" i="12"/>
  <c r="M118" i="12"/>
  <c r="M63" i="12"/>
  <c r="M52" i="12"/>
  <c r="M148" i="12"/>
  <c r="M93" i="12"/>
  <c r="M78" i="12"/>
  <c r="M44" i="12"/>
  <c r="G137" i="12"/>
  <c r="I72" i="1" s="1"/>
  <c r="M132" i="12"/>
  <c r="M124" i="12" s="1"/>
  <c r="M141" i="12"/>
  <c r="M140" i="12" s="1"/>
  <c r="G68" i="12"/>
  <c r="I62" i="1" s="1"/>
  <c r="G52" i="12"/>
  <c r="I59" i="1" s="1"/>
  <c r="G93" i="12"/>
  <c r="I66" i="1" s="1"/>
  <c r="G118" i="12"/>
  <c r="I69" i="1" s="1"/>
  <c r="G110" i="12"/>
  <c r="I68" i="1" s="1"/>
  <c r="G78" i="12"/>
  <c r="I63" i="1" s="1"/>
  <c r="M9" i="12"/>
  <c r="M8" i="12" s="1"/>
  <c r="M90" i="12"/>
  <c r="M88" i="12" s="1"/>
  <c r="M42" i="12"/>
  <c r="M40" i="12" s="1"/>
  <c r="M34" i="12"/>
  <c r="M32" i="12" s="1"/>
  <c r="I39" i="1"/>
  <c r="I42" i="1" s="1"/>
  <c r="J28" i="1"/>
  <c r="J26" i="1"/>
  <c r="G38" i="1"/>
  <c r="F38" i="1"/>
  <c r="J23" i="1"/>
  <c r="J24" i="1"/>
  <c r="J25" i="1"/>
  <c r="J27" i="1"/>
  <c r="E24" i="1"/>
  <c r="E26" i="1"/>
  <c r="J74" i="1" l="1"/>
  <c r="J58" i="1"/>
  <c r="J71" i="1"/>
  <c r="J50" i="1"/>
  <c r="J75" i="1" s="1"/>
  <c r="J68" i="1"/>
  <c r="J62" i="1"/>
  <c r="J54" i="1"/>
  <c r="J55" i="1"/>
  <c r="J51" i="1"/>
  <c r="J70" i="1"/>
  <c r="J59" i="1"/>
  <c r="J53" i="1"/>
  <c r="J49" i="1"/>
  <c r="J72" i="1"/>
  <c r="J73" i="1"/>
  <c r="J57" i="1"/>
  <c r="J65" i="1"/>
  <c r="J56" i="1"/>
  <c r="J69" i="1"/>
  <c r="J61" i="1"/>
  <c r="J63" i="1"/>
  <c r="J60" i="1"/>
  <c r="J66" i="1"/>
  <c r="J67" i="1"/>
  <c r="J64" i="1"/>
  <c r="J52" i="1"/>
  <c r="G153" i="12"/>
  <c r="H41" i="1"/>
  <c r="I41" i="1" s="1"/>
  <c r="I16" i="1"/>
  <c r="I17" i="1"/>
  <c r="A23" i="1"/>
  <c r="J40" i="1"/>
  <c r="J41" i="1"/>
  <c r="J39" i="1"/>
  <c r="J42" i="1" s="1"/>
  <c r="I21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Jakub Hrbata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<sst xmlns="http://schemas.openxmlformats.org/spreadsheetml/2006/main" count="1265" uniqueCount="402">
  <si>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</si>
  <si>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</si>
  <si>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</si>
  <si>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</si>
  <si>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</si>
  <si>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</si>
  <si>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</si>
  <si>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</si>
  <si>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</si>
  <si>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</si>
  <si>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</si>
  <si>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</si>
  <si>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</si>
  <si>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</si>
  <si>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</si>
  <si>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</si>
  <si>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</si>
  <si>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</si>
  <si>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</si>
  <si>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</si>
  <si>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</si>
  <si>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</si>
  <si>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</si>
  <si>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</si>
  <si>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</si>
  <si>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</si>
  <si>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</si>
  <si>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</si>
  <si>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</si>
  <si>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</si>
  <si>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</si>
  <si>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</si>
  <si>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</si>
  <si>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</si>
  <si>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</si>
  <si>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</si>
  <si>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</si>
  <si>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</si>
  <si>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</si>
  <si>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</si>
  <si>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</si>
  <si>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</si>
  <si>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</si>
  <si>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</si>
  <si>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VV Rekonstrukce bytu</t>
  </si>
  <si>
    <t>Rekonstrukce bytu</t>
  </si>
  <si>
    <t>Objekt:</t>
  </si>
  <si>
    <t>Rozpočet:</t>
  </si>
  <si>
    <t>04</t>
  </si>
  <si>
    <t>Stavba</t>
  </si>
  <si>
    <t>Celkem za stavbu</t>
  </si>
  <si>
    <t>CZK</t>
  </si>
  <si>
    <t>Rekapitulace dílů</t>
  </si>
  <si>
    <t>Typ dílu</t>
  </si>
  <si>
    <t>0</t>
  </si>
  <si>
    <t>Nepřiřazený díl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</si>
  <si>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</si>
  <si>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</si>
  <si>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</si>
  <si>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</si>
  <si>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</si>
  <si>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</si>
  <si>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</si>
  <si>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</si>
  <si>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</si>
  <si>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</si>
  <si>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</si>
  <si>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</si>
  <si>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</si>
  <si>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</si>
  <si>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</si>
  <si>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</si>
  <si>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</si>
  <si>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</si>
  <si>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</si>
  <si>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</si>
  <si>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</si>
  <si>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</si>
  <si>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711</t>
  </si>
  <si>
    <t>Izolace proti vodě</t>
  </si>
  <si>
    <t>713</t>
  </si>
  <si>
    <t>Izolace tepelné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</si>
  <si>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</si>
  <si>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</si>
  <si>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</si>
  <si>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</si>
  <si>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</si>
  <si>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</si>
  <si>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</si>
  <si>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</si>
  <si>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</si>
  <si>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</si>
  <si>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</si>
  <si>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</si>
  <si>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</si>
  <si>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</si>
  <si>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</si>
  <si>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</si>
  <si>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</si>
  <si>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</si>
  <si>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</si>
  <si>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</si>
  <si>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</si>
  <si>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</si>
  <si>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</si>
  <si>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</si>
  <si>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</si>
  <si>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</si>
  <si>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</si>
  <si>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</si>
  <si>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</si>
  <si>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</si>
  <si>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</si>
  <si>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</si>
  <si>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</si>
  <si>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</si>
  <si>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</si>
  <si>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</si>
  <si>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</si>
  <si>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</si>
  <si>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</si>
  <si>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</si>
  <si>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</si>
  <si>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</si>
  <si>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</si>
  <si>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</si>
  <si>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</si>
  <si>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</si>
  <si>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</si>
  <si>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</si>
  <si>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</si>
  <si>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</si>
  <si>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</si>
  <si>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</si>
  <si>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416022123</t>
  </si>
  <si>
    <t>Podhled SDK,ocel.dvouúrov.křížový rošt,1x RBI 12,5</t>
  </si>
  <si>
    <t>m2</t>
  </si>
  <si>
    <t>RTS 23/ I</t>
  </si>
  <si>
    <t>Práce</t>
  </si>
  <si>
    <t>Běžná</t>
  </si>
  <si>
    <t>POL1_</t>
  </si>
  <si>
    <t>416022121</t>
  </si>
  <si>
    <t>Podhledy SDK,ocel.dvouúrov.křížový rošt,1x RB 12,5</t>
  </si>
  <si>
    <t>346244315</t>
  </si>
  <si>
    <t>Obezdívky van a WC nádržek z desek Ytong tl. 150 mm</t>
  </si>
  <si>
    <t>342270044</t>
  </si>
  <si>
    <t>Příčka z desek Ytong hladkých, tloušťka 15 cm</t>
  </si>
  <si>
    <t>Agregovaná položka</t>
  </si>
  <si>
    <t>POL2_</t>
  </si>
  <si>
    <t>342948111</t>
  </si>
  <si>
    <t>Ukotvení příček k cihelné konstrukci kotvami na hmoždinky</t>
  </si>
  <si>
    <t>m</t>
  </si>
  <si>
    <t>349231811</t>
  </si>
  <si>
    <t>Přizdívka ostění s ozubem z cihel, kapsy do 15 cm s použitím suché maltové směsi</t>
  </si>
  <si>
    <t>311271170</t>
  </si>
  <si>
    <t>Dozdívky z tvárnic plynosilikátových tl. 300 mm</t>
  </si>
  <si>
    <t>346275115</t>
  </si>
  <si>
    <t>Přizdívky z desek Ytong tl. 150 mm</t>
  </si>
  <si>
    <t>411354173</t>
  </si>
  <si>
    <t>Podpěrná konstr. stropů do 12 kPa - zřízení</t>
  </si>
  <si>
    <t>411354174</t>
  </si>
  <si>
    <t>Podpěrná konstr. stropů do 12 kPa - odstranění</t>
  </si>
  <si>
    <t>601016141</t>
  </si>
  <si>
    <t>Štuk na stropech PROFI Feinputz, ručně</t>
  </si>
  <si>
    <t>602016141</t>
  </si>
  <si>
    <t>Štuk na stěnách vnitřní PROFI Feinputz, ručně</t>
  </si>
  <si>
    <t>602016193</t>
  </si>
  <si>
    <t>Penetrace hloubková stěn PROFI Akryl-Tiefengrund</t>
  </si>
  <si>
    <t>602023193</t>
  </si>
  <si>
    <t>Penetrace stěn Ardex P 51 adhézní můstek</t>
  </si>
  <si>
    <t>612425931</t>
  </si>
  <si>
    <t>Omítka vápenná vnitřního ostění - štuková s použitím suché maltové směsi</t>
  </si>
  <si>
    <t>611481211</t>
  </si>
  <si>
    <t>Montáž výztužné sítě (perlinky) do stěrky-stropy včetně výztužné sítě a stěrkového tmelu Cemix</t>
  </si>
  <si>
    <t>612481211</t>
  </si>
  <si>
    <t>Montáž výztužné sítě(perlinky)do stěrky-vnit.stěny včetně výztužné sítě a stěrkového tmelu Cemix</t>
  </si>
  <si>
    <t>612403399</t>
  </si>
  <si>
    <t>Hrubá výplň rýh ve stěnách maltou</t>
  </si>
  <si>
    <t>622421121</t>
  </si>
  <si>
    <t>Omítka vnější stěn, MVC, hrubá zatřená s použitím suché maltové směsi</t>
  </si>
  <si>
    <t>622473187</t>
  </si>
  <si>
    <t>Příplatek za okenní lištu (APU) - montáž včetně dodávky lišty</t>
  </si>
  <si>
    <t>622325135</t>
  </si>
  <si>
    <t>Zateplovací systém Cemix,fasáda, EPS F tl. 160 mm zakončený stěrkou s výztužnou tkaninou</t>
  </si>
  <si>
    <t>632411906</t>
  </si>
  <si>
    <t>Penetrace velmi savých podkladů Cemix 0,35 l/m2</t>
  </si>
  <si>
    <t>632411110</t>
  </si>
  <si>
    <t>Samonivelační stěrka Cemix,ruč.zpracování tl.10 mm samonivelační polymercementová stěrka Cemix 30 MPa</t>
  </si>
  <si>
    <t>630900020</t>
  </si>
  <si>
    <t>Vybourání betonové mazaniny tloušťka 10 cm</t>
  </si>
  <si>
    <t>631312141</t>
  </si>
  <si>
    <t>Doplnění rýh betonem v dosavadních mazaninách</t>
  </si>
  <si>
    <t>m3</t>
  </si>
  <si>
    <t>648991113</t>
  </si>
  <si>
    <t>Osazení parapet.desek plast. a lamin. š.nad 20cm včetně dodávky plastové parapetní desky š. 300 mm</t>
  </si>
  <si>
    <t>642944121</t>
  </si>
  <si>
    <t>Osazení ocelových zárubní dodatečně do 2,5 m2 včetně dodávky zárubně 900 x 1970 x 150 mm</t>
  </si>
  <si>
    <t>kus</t>
  </si>
  <si>
    <t>Osazení ocelových zárubní dodatečně do 2,5 m2 včetně dodávky zárubně 800 x 1970 x 150 mm</t>
  </si>
  <si>
    <t>979011321</t>
  </si>
  <si>
    <t>Montáž a demontáž shozu za 2.NP</t>
  </si>
  <si>
    <t>941941041</t>
  </si>
  <si>
    <t>Montáž lešení leh.řad.s podlahami,š.1,2 m, H 10 m</t>
  </si>
  <si>
    <t>941941291</t>
  </si>
  <si>
    <t>Příplatek za každý měsíc použití lešení k pol.1041</t>
  </si>
  <si>
    <t>941941841</t>
  </si>
  <si>
    <t>Demontáž lešení leh.řad.s podlahami,š.1,2 m,H 10 m</t>
  </si>
  <si>
    <t>941955003</t>
  </si>
  <si>
    <t>Lešení lehké pomocné, výška podlahy do 2,5 m</t>
  </si>
  <si>
    <t>Indiv</t>
  </si>
  <si>
    <t>952901111</t>
  </si>
  <si>
    <t>Vyčištění budov o výšce podlaží do 4 m</t>
  </si>
  <si>
    <t>968061112</t>
  </si>
  <si>
    <t>Vyvěšení dřevěných a plastových okenních křídel pl. do 1,5 m2</t>
  </si>
  <si>
    <t>968061125</t>
  </si>
  <si>
    <t>Vyvěšení dřevěných a plastových dveřních křídel pl. do 2 m2</t>
  </si>
  <si>
    <t>968062355</t>
  </si>
  <si>
    <t>Vybourání dřevěných rámů oken dvojitých pl. 2 m2</t>
  </si>
  <si>
    <t>968062455</t>
  </si>
  <si>
    <t>Vybourání dřevěných dveřních zárubní pl. do 2 m2</t>
  </si>
  <si>
    <t>968072455</t>
  </si>
  <si>
    <t>Vybourání kovových dveřních zárubní pl. do 2 m2</t>
  </si>
  <si>
    <t>962032231</t>
  </si>
  <si>
    <t>Bourání zdiva z cihel pálených na MVC</t>
  </si>
  <si>
    <t>978013191</t>
  </si>
  <si>
    <t>Otlučení omítek vnitřních stěn v rozsahu do 100 %</t>
  </si>
  <si>
    <t>965081702</t>
  </si>
  <si>
    <t xml:space="preserve">Bourání soklíků z dlažeb keramických </t>
  </si>
  <si>
    <t>973100011</t>
  </si>
  <si>
    <t>Vysekání kapes ve zdivu z cihel, 30 x 30 x 15 cm</t>
  </si>
  <si>
    <t>711212002</t>
  </si>
  <si>
    <t>Stěrka hydroizolační, vč. dodávky HI hmoty Aquafin 2K (fa Schömburg), tl. 2 mm</t>
  </si>
  <si>
    <t>711212601</t>
  </si>
  <si>
    <t>Utěsnění detailů při stěrkových hydroizolacích, těsnicí pás do spoje podlaha - stěna Mapeband šířka 100 mm (fa Mapei)</t>
  </si>
  <si>
    <t>711212611</t>
  </si>
  <si>
    <t>Utěsnění detailů při stěrkových hydroizolacích, těsnicí pás do svislých koutů Mapeband šířka 100 mm (fa Mapei)</t>
  </si>
  <si>
    <t>998711201</t>
  </si>
  <si>
    <t>Přesun hmot pro izolace proti vodě, výšky do 6 m</t>
  </si>
  <si>
    <t>Přesun hmot</t>
  </si>
  <si>
    <t>POL7_</t>
  </si>
  <si>
    <t>713111221</t>
  </si>
  <si>
    <t>Montáž parozábrany, zavěšeného podhledu s přelepením spojů Jutafol N AL 170 speciál</t>
  </si>
  <si>
    <t>713134211</t>
  </si>
  <si>
    <t>Montáž parozábrany na stěny s přelepením spojů parotěsná fólie DEKFOL N AL 170 speciál</t>
  </si>
  <si>
    <t>713120080</t>
  </si>
  <si>
    <t>Separační fólie PE</t>
  </si>
  <si>
    <t>713121121</t>
  </si>
  <si>
    <t>Montáž tepelné izolace podlah na sucho, dvouvrstvá materiál ve specifikaci</t>
  </si>
  <si>
    <t>283759205</t>
  </si>
  <si>
    <t>Deska fasádní polystyrenová EPS 70 F  tl. 100 mm</t>
  </si>
  <si>
    <t>SPCM</t>
  </si>
  <si>
    <t>Specifikace</t>
  </si>
  <si>
    <t>POL3_</t>
  </si>
  <si>
    <t>713101311</t>
  </si>
  <si>
    <t>Odstranění tepelné izolace stropů a podhledů, lepené</t>
  </si>
  <si>
    <t>713131130</t>
  </si>
  <si>
    <t>Montáž tepelné izolace stěn vložením do nosné rámové konstrukce</t>
  </si>
  <si>
    <t>6315083955</t>
  </si>
  <si>
    <t>Pás ISOVER DOMO PLUS 6400 x 1200 x 140 mm</t>
  </si>
  <si>
    <t>762395000</t>
  </si>
  <si>
    <t>Spojovací a ochranné prostředky pro střechy</t>
  </si>
  <si>
    <t>762712120</t>
  </si>
  <si>
    <t>Montáž vázaných konstrukcí hraněných do 224 cm2 včetně dodávky řeziva, hranoly 14/16</t>
  </si>
  <si>
    <t>762900010</t>
  </si>
  <si>
    <t>Demontáž dřevěných stěn včetně obložení</t>
  </si>
  <si>
    <t>762900060</t>
  </si>
  <si>
    <t>Demontáž dřevěných podlah z prken bez polštářů</t>
  </si>
  <si>
    <t>998762202</t>
  </si>
  <si>
    <t>Přesun hmot pro tesařské konstrukce, výšky do 12 m</t>
  </si>
  <si>
    <t>763614232</t>
  </si>
  <si>
    <t>Montáž podlahy z desek nad tl.18 mm, P+D, šroubov. vč. dodávky desky OSB ECO 3N tl. 22 mm</t>
  </si>
  <si>
    <t>763612231</t>
  </si>
  <si>
    <t>Montáž obložení stěn z desek nad tl.18mm,na sraz,šroubo vč. dodávky desky OSB ECO 3N tl. 18 mm</t>
  </si>
  <si>
    <t>998763201</t>
  </si>
  <si>
    <t>Přesun hmot pro dřevostavby, výšky do 12 m</t>
  </si>
  <si>
    <t>764719433</t>
  </si>
  <si>
    <t>Oplechování komína 450x900 mm z Al lak. plechu</t>
  </si>
  <si>
    <t>764900050</t>
  </si>
  <si>
    <t>Demontáž oplechování parapetů</t>
  </si>
  <si>
    <t>764816131</t>
  </si>
  <si>
    <t>Oplechování parapetů, lakovaný Pz plech, rš 300 mm</t>
  </si>
  <si>
    <t>998764201</t>
  </si>
  <si>
    <t>Přesun hmot pro klempířské konstr., výšky do 6 m</t>
  </si>
  <si>
    <t>766900010</t>
  </si>
  <si>
    <t>Demontáž obložení stěn z palubek</t>
  </si>
  <si>
    <t>766670011</t>
  </si>
  <si>
    <t>Montáž obložkové zárubně a dřevěného křídla dveří</t>
  </si>
  <si>
    <t>61160112</t>
  </si>
  <si>
    <t>Dveře vnitřní A5 dub brazilský 1-křídlé 800 x 1970 mm vč. obložky a kování</t>
  </si>
  <si>
    <t>61160111</t>
  </si>
  <si>
    <t>Dveře vnitřní A1  dub brazilský 1-křídlé 700 x 1970 mm vč. obložky a kování</t>
  </si>
  <si>
    <t>611601051</t>
  </si>
  <si>
    <t>Dveře vchodové 1-křídlé 900 x 1970 mm, práh + těsnění, vč. bezp. obložky (tříbodový trn) a bezp. kování</t>
  </si>
  <si>
    <t>766670021</t>
  </si>
  <si>
    <t>Montáž kliky a štítku</t>
  </si>
  <si>
    <t>766670022</t>
  </si>
  <si>
    <t>D+M Okno plastové dvoukřídlé bílá - hnědá, m.č.1.03</t>
  </si>
  <si>
    <t>D+M Okno plastové dvoukřídlové bílá - hnědá, m.č. 1.04</t>
  </si>
  <si>
    <t>766670020</t>
  </si>
  <si>
    <t>Okno plastové dvoukřídlové schodiště</t>
  </si>
  <si>
    <t>61143473</t>
  </si>
  <si>
    <t xml:space="preserve">Dveře vchodové plast.2kříd.145x220 cm </t>
  </si>
  <si>
    <t>766670010</t>
  </si>
  <si>
    <t>D+M Okno plastové jednokřídlové bílá - hnědá, m.č. 1.02, kůra čirá</t>
  </si>
  <si>
    <t>61173112</t>
  </si>
  <si>
    <t>Dveře vchodové plné plastové na půdu</t>
  </si>
  <si>
    <t>766670012</t>
  </si>
  <si>
    <t>D+M Okno plastové jednokřídlové bílá - hnědá, m.č. 1.03</t>
  </si>
  <si>
    <t>998766201</t>
  </si>
  <si>
    <t>Přesun hmot pro truhlářské konstr., výšky do 6 m</t>
  </si>
  <si>
    <t>767990010</t>
  </si>
  <si>
    <t>Atypické ocelové konstrukce 10 - 50 kg/kus</t>
  </si>
  <si>
    <t>kg</t>
  </si>
  <si>
    <t>771578011</t>
  </si>
  <si>
    <t>Spára podlaha - stěna, silikonem</t>
  </si>
  <si>
    <t>771579793</t>
  </si>
  <si>
    <t>Příplatek za spárovací hmotu - plošně,keram.dlažba</t>
  </si>
  <si>
    <t>771775113</t>
  </si>
  <si>
    <t>Montáž podlah keram.vnější, hladké, tmel 30x60 cm</t>
  </si>
  <si>
    <t>771579792</t>
  </si>
  <si>
    <t>Příplatek za podlahy keram.v omezeném prostoru</t>
  </si>
  <si>
    <t>59764207</t>
  </si>
  <si>
    <t>Dlažba keramická</t>
  </si>
  <si>
    <t>771990010</t>
  </si>
  <si>
    <t>Vybourání keramické dlažby</t>
  </si>
  <si>
    <t>998771201</t>
  </si>
  <si>
    <t>Přesun hmot pro podlahy z dlaždic, výšky do 6 m</t>
  </si>
  <si>
    <t>776520010</t>
  </si>
  <si>
    <t>Podlaha povlaková z PVC pásů, soklík podlahovina Novoflor extra tl. 2,0 mm</t>
  </si>
  <si>
    <t>775542022</t>
  </si>
  <si>
    <t>Podložka Mirelon 3 mm pod lamelové podlahy</t>
  </si>
  <si>
    <t>776511810</t>
  </si>
  <si>
    <t>Odstranění PVC</t>
  </si>
  <si>
    <t>776981113</t>
  </si>
  <si>
    <t>Lišta hliníková přechodová,různá výška povl.podlah profil 55/A, samolepicí, š. 35 mm, v. 8 mm</t>
  </si>
  <si>
    <t>998776201</t>
  </si>
  <si>
    <t>Přesun hmot pro podlahy povlakové, výšky do 6 m</t>
  </si>
  <si>
    <t>781900010</t>
  </si>
  <si>
    <t>Odsekání obkladů vnitřních</t>
  </si>
  <si>
    <t>781101210</t>
  </si>
  <si>
    <t>Penetrace podkladu pod obklady</t>
  </si>
  <si>
    <t>5534765010</t>
  </si>
  <si>
    <t>Dvířka revizní vanová 200 x 300 mm vč. osazení</t>
  </si>
  <si>
    <t>597813749</t>
  </si>
  <si>
    <t>Obkládačka 30x60</t>
  </si>
  <si>
    <t>781475120</t>
  </si>
  <si>
    <t>Obklad vnitřní stěn keramický, do tmele, 30x60 cm</t>
  </si>
  <si>
    <t>781479705</t>
  </si>
  <si>
    <t>Přípl.za spárovací hmotu-plošně,keram.vnitř.obklad</t>
  </si>
  <si>
    <t>781497111</t>
  </si>
  <si>
    <t xml:space="preserve">Lišta hliníková ukončovacích k obkladům </t>
  </si>
  <si>
    <t>998781201</t>
  </si>
  <si>
    <t>Přesun hmot pro obklady keramické, výšky do 6 m</t>
  </si>
  <si>
    <t>783782205</t>
  </si>
  <si>
    <t>Nátěr tesařských konstrukcí Bochemitem QB 2x</t>
  </si>
  <si>
    <t>783801811</t>
  </si>
  <si>
    <t>Odstranění nátěrů z omítek stropů, oškrabáním</t>
  </si>
  <si>
    <t>783801812</t>
  </si>
  <si>
    <t>Odstranění nátěrů z omítek stěn, oškrabáním</t>
  </si>
  <si>
    <t>784450020</t>
  </si>
  <si>
    <t>Malba ze směsi Remal, penetrace 1x, bílá 2x</t>
  </si>
  <si>
    <t>784450025</t>
  </si>
  <si>
    <t>Malba ze směsi Remal na SDK, penetrace 1x, bílá 2x</t>
  </si>
  <si>
    <t>979017111</t>
  </si>
  <si>
    <t>Svislé přemístění suti nošením na H do 3,5 m</t>
  </si>
  <si>
    <t>t</t>
  </si>
  <si>
    <t>Přesun suti</t>
  </si>
  <si>
    <t>POL8_</t>
  </si>
  <si>
    <t>979083117</t>
  </si>
  <si>
    <t>Vodorovné přemístění suti na skládku do 6000 m</t>
  </si>
  <si>
    <t>979083191</t>
  </si>
  <si>
    <t>Příplatek za dalších započatých 1000 m nad 6000 m</t>
  </si>
  <si>
    <t>979990107</t>
  </si>
  <si>
    <t>Poplatek za uložení suti - směs betonu, cihel, dřeva, skupina odpadu 170904</t>
  </si>
  <si>
    <t>979087312</t>
  </si>
  <si>
    <t>Vodorovné přemístění vyb. hmot nošením do 10 m</t>
  </si>
  <si>
    <t>979087391</t>
  </si>
  <si>
    <t>Příplatek za nošení suti každých dalších 10 m</t>
  </si>
  <si>
    <t>979093111</t>
  </si>
  <si>
    <t>Uložení suti na skládku bez zhutnění</t>
  </si>
  <si>
    <t>005124010R</t>
  </si>
  <si>
    <t>Koordinační činnost</t>
  </si>
  <si>
    <t>Soubor</t>
  </si>
  <si>
    <t>VRN</t>
  </si>
  <si>
    <t>POL99_0</t>
  </si>
  <si>
    <t>005121 R</t>
  </si>
  <si>
    <t>Zařízení staveniště</t>
  </si>
  <si>
    <t>005121030R</t>
  </si>
  <si>
    <t>Odstranění zařízení staveniště</t>
  </si>
  <si>
    <t>SUM</t>
  </si>
  <si>
    <t>Poznámky uchazeče k zadání</t>
  </si>
  <si>
    <t>POPUZIV</t>
  </si>
  <si>
    <t>END</t>
  </si>
  <si>
    <t>Odborný léčebný ústav Jevíčko</t>
  </si>
  <si>
    <t>00193976</t>
  </si>
  <si>
    <t>TRN Léčebna 508</t>
  </si>
  <si>
    <t>CZ00193976</t>
  </si>
  <si>
    <t>569 43</t>
  </si>
  <si>
    <t>Jevíčko</t>
  </si>
  <si>
    <t>Stavební práce 2023/503</t>
  </si>
  <si>
    <t>VV Stavební práce 2023/503</t>
  </si>
  <si>
    <t>Stavebí práce 2023/503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</si>
</sst>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0" t="s">
        <v>41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topLeftCell="B4" zoomScaleNormal="100" zoomScaleSheetLayoutView="75" workbookViewId="0">
      <selection activeCell="E13" sqref="E13:G13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5">
      <c r="A2" s="2"/>
      <c r="B2" s="77" t="s">
        <v>24</v>
      </c>
      <c r="C2" s="78"/>
      <c r="D2" s="79" t="s">
        <v>48</v>
      </c>
      <c r="E2" s="232" t="s">
        <v>393</v>
      </c>
      <c r="F2" s="233"/>
      <c r="G2" s="233"/>
      <c r="H2" s="233"/>
      <c r="I2" s="233"/>
      <c r="J2" s="234"/>
      <c r="O2" s="1"/>
    </row>
    <row r="3" spans="1:15" ht="27" customHeight="1" x14ac:dyDescent="0.25">
      <c r="A3" s="2"/>
      <c r="B3" s="80" t="s">
        <v>46</v>
      </c>
      <c r="C3" s="78"/>
      <c r="D3" s="81" t="s">
        <v>43</v>
      </c>
      <c r="E3" s="235" t="s">
        <v>401</v>
      </c>
      <c r="F3" s="236"/>
      <c r="G3" s="236"/>
      <c r="H3" s="236"/>
      <c r="I3" s="236"/>
      <c r="J3" s="237"/>
    </row>
    <row r="4" spans="1:15" ht="23.25" customHeight="1" x14ac:dyDescent="0.25">
      <c r="A4" s="76">
        <v>1327</v>
      </c>
      <c r="B4" s="82" t="s">
        <v>47</v>
      </c>
      <c r="C4" s="83"/>
      <c r="D4" s="84" t="s">
        <v>43</v>
      </c>
      <c r="E4" s="215" t="s">
        <v>400</v>
      </c>
      <c r="F4" s="216"/>
      <c r="G4" s="216"/>
      <c r="H4" s="216"/>
      <c r="I4" s="216"/>
      <c r="J4" s="217"/>
    </row>
    <row r="5" spans="1:15" ht="24" customHeight="1" x14ac:dyDescent="0.25">
      <c r="A5" s="2"/>
      <c r="B5" s="31" t="s">
        <v>23</v>
      </c>
      <c r="C5"/>
      <c r="D5" s="220" t="s">
        <v>393</v>
      </c>
      <c r="E5" s="221"/>
      <c r="F5" s="221"/>
      <c r="G5" s="221"/>
      <c r="H5" s="18" t="s">
        <v>42</v>
      </c>
      <c r="I5" s="189" t="s">
        <v>394</v>
      </c>
      <c r="J5" s="8"/>
    </row>
    <row r="6" spans="1:15" ht="15.75" customHeight="1" x14ac:dyDescent="0.25">
      <c r="A6" s="2"/>
      <c r="B6" s="28"/>
      <c r="C6" s="55"/>
      <c r="D6" s="222" t="s">
        <v>395</v>
      </c>
      <c r="E6" s="223"/>
      <c r="F6" s="223"/>
      <c r="G6" s="223"/>
      <c r="H6" s="18" t="s">
        <v>36</v>
      </c>
      <c r="I6" s="22" t="s">
        <v>396</v>
      </c>
      <c r="J6" s="8"/>
    </row>
    <row r="7" spans="1:15" ht="15.75" customHeight="1" x14ac:dyDescent="0.25">
      <c r="A7" s="2"/>
      <c r="B7" s="29"/>
      <c r="C7" s="56" t="s">
        <v>397</v>
      </c>
      <c r="D7" s="53" t="s">
        <v>398</v>
      </c>
      <c r="E7" s="224"/>
      <c r="F7" s="225"/>
      <c r="G7" s="22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9"/>
      <c r="E11" s="239"/>
      <c r="F11" s="239"/>
      <c r="G11" s="239"/>
      <c r="H11" s="18" t="s">
        <v>42</v>
      </c>
      <c r="I11" s="85"/>
      <c r="J11" s="8"/>
    </row>
    <row r="12" spans="1:15" ht="15.75" customHeight="1" x14ac:dyDescent="0.25">
      <c r="A12" s="2"/>
      <c r="B12" s="28"/>
      <c r="C12" s="55"/>
      <c r="D12" s="214"/>
      <c r="E12" s="214"/>
      <c r="F12" s="214"/>
      <c r="G12" s="214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6"/>
      <c r="E13" s="218"/>
      <c r="F13" s="219"/>
      <c r="G13" s="21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8"/>
      <c r="F15" s="238"/>
      <c r="G15" s="240"/>
      <c r="H15" s="240"/>
      <c r="I15" s="240" t="s">
        <v>31</v>
      </c>
      <c r="J15" s="241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SUMIF(F49:F74,A16,I49:I74)+SUMIF(F49:F74,"PSU",I49:I74)</f>
        <v>0</v>
      </c>
      <c r="J16" s="205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SUMIF(F49:F74,A17,I49:I74)</f>
        <v>0</v>
      </c>
      <c r="J17" s="205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SUMIF(F49:F74,A18,I49:I74)</f>
        <v>0</v>
      </c>
      <c r="J18" s="205"/>
    </row>
    <row r="19" spans="1:10" ht="23.25" customHeight="1" x14ac:dyDescent="0.25">
      <c r="A19" s="139" t="s">
        <v>104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SUMIF(F49:F74,A19,I49:I74)</f>
        <v>0</v>
      </c>
      <c r="J19" s="205"/>
    </row>
    <row r="20" spans="1:10" ht="23.25" customHeight="1" x14ac:dyDescent="0.25">
      <c r="A20" s="139" t="s">
        <v>105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SUMIF(F49:F74,A20,I49:I74)</f>
        <v>0</v>
      </c>
      <c r="J20" s="205"/>
    </row>
    <row r="21" spans="1:10" ht="23.25" customHeight="1" x14ac:dyDescent="0.25">
      <c r="A21" s="2"/>
      <c r="B21" s="48" t="s">
        <v>31</v>
      </c>
      <c r="C21" s="64"/>
      <c r="D21" s="65"/>
      <c r="E21" s="206"/>
      <c r="F21" s="242"/>
      <c r="G21" s="206"/>
      <c r="H21" s="242"/>
      <c r="I21" s="206">
        <f>SUM(I16:J20)</f>
        <v>0</v>
      </c>
      <c r="J21" s="207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209">
        <f>ZakladDPHSniVypocet+ZakladDPHZaklVypocet</f>
        <v>0</v>
      </c>
      <c r="H28" s="209"/>
      <c r="I28" s="209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8">
        <f>A27</f>
        <v>0</v>
      </c>
      <c r="H29" s="208"/>
      <c r="I29" s="208"/>
      <c r="J29" s="119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5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49</v>
      </c>
      <c r="C39" s="193"/>
      <c r="D39" s="193"/>
      <c r="E39" s="193"/>
      <c r="F39" s="99">
        <f>'01 01 Pol'!AE153</f>
        <v>0</v>
      </c>
      <c r="G39" s="100">
        <f>'01 01 Pol'!AF153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5">
      <c r="A40" s="88">
        <v>2</v>
      </c>
      <c r="B40" s="103" t="s">
        <v>43</v>
      </c>
      <c r="C40" s="194" t="s">
        <v>45</v>
      </c>
      <c r="D40" s="194"/>
      <c r="E40" s="194"/>
      <c r="F40" s="104">
        <f>'01 01 Pol'!AE153</f>
        <v>0</v>
      </c>
      <c r="G40" s="105">
        <f>'01 01 Pol'!AF153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5">
      <c r="A41" s="88">
        <v>3</v>
      </c>
      <c r="B41" s="107" t="s">
        <v>43</v>
      </c>
      <c r="C41" s="193" t="s">
        <v>44</v>
      </c>
      <c r="D41" s="193"/>
      <c r="E41" s="193"/>
      <c r="F41" s="108">
        <f>'01 01 Pol'!AE153</f>
        <v>0</v>
      </c>
      <c r="G41" s="101">
        <f>'01 01 Pol'!AF153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5">
      <c r="A42" s="88"/>
      <c r="B42" s="195" t="s">
        <v>50</v>
      </c>
      <c r="C42" s="196"/>
      <c r="D42" s="196"/>
      <c r="E42" s="197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6" x14ac:dyDescent="0.3">
      <c r="B46" s="120" t="s">
        <v>52</v>
      </c>
    </row>
    <row r="48" spans="1:10" ht="25.5" customHeight="1" x14ac:dyDescent="0.25">
      <c r="A48" s="122"/>
      <c r="B48" s="125" t="s">
        <v>18</v>
      </c>
      <c r="C48" s="125" t="s">
        <v>6</v>
      </c>
      <c r="D48" s="126"/>
      <c r="E48" s="126"/>
      <c r="F48" s="127" t="s">
        <v>53</v>
      </c>
      <c r="G48" s="127"/>
      <c r="H48" s="127"/>
      <c r="I48" s="127" t="s">
        <v>31</v>
      </c>
      <c r="J48" s="127" t="s">
        <v>0</v>
      </c>
    </row>
    <row r="49" spans="1:10" ht="36.75" customHeight="1" x14ac:dyDescent="0.25">
      <c r="A49" s="123"/>
      <c r="B49" s="128" t="s">
        <v>54</v>
      </c>
      <c r="C49" s="191" t="s">
        <v>55</v>
      </c>
      <c r="D49" s="192"/>
      <c r="E49" s="192"/>
      <c r="F49" s="135" t="s">
        <v>26</v>
      </c>
      <c r="G49" s="136"/>
      <c r="H49" s="136"/>
      <c r="I49" s="136">
        <f>'01 01 Pol'!G8</f>
        <v>0</v>
      </c>
      <c r="J49" s="132" t="str">
        <f>IF(I75=0,"",I49/I75*100)</f>
        <v/>
      </c>
    </row>
    <row r="50" spans="1:10" ht="36.75" customHeight="1" x14ac:dyDescent="0.25">
      <c r="A50" s="123"/>
      <c r="B50" s="128" t="s">
        <v>56</v>
      </c>
      <c r="C50" s="191" t="s">
        <v>57</v>
      </c>
      <c r="D50" s="192"/>
      <c r="E50" s="192"/>
      <c r="F50" s="135" t="s">
        <v>26</v>
      </c>
      <c r="G50" s="136"/>
      <c r="H50" s="136"/>
      <c r="I50" s="136">
        <f>'01 01 Pol'!G11</f>
        <v>0</v>
      </c>
      <c r="J50" s="132" t="str">
        <f>IF(I75=0,"",I50/I75*100)</f>
        <v/>
      </c>
    </row>
    <row r="51" spans="1:10" ht="36.75" customHeight="1" x14ac:dyDescent="0.25">
      <c r="A51" s="123"/>
      <c r="B51" s="128" t="s">
        <v>58</v>
      </c>
      <c r="C51" s="191" t="s">
        <v>59</v>
      </c>
      <c r="D51" s="192"/>
      <c r="E51" s="192"/>
      <c r="F51" s="135" t="s">
        <v>26</v>
      </c>
      <c r="G51" s="136"/>
      <c r="H51" s="136"/>
      <c r="I51" s="136">
        <f>'01 01 Pol'!G18</f>
        <v>0</v>
      </c>
      <c r="J51" s="132" t="str">
        <f>IF(I75=0,"",I51/I75*100)</f>
        <v/>
      </c>
    </row>
    <row r="52" spans="1:10" ht="36.75" customHeight="1" x14ac:dyDescent="0.25">
      <c r="A52" s="123"/>
      <c r="B52" s="128" t="s">
        <v>60</v>
      </c>
      <c r="C52" s="191" t="s">
        <v>61</v>
      </c>
      <c r="D52" s="192"/>
      <c r="E52" s="192"/>
      <c r="F52" s="135" t="s">
        <v>26</v>
      </c>
      <c r="G52" s="136"/>
      <c r="H52" s="136"/>
      <c r="I52" s="136">
        <f>'01 01 Pol'!G21</f>
        <v>0</v>
      </c>
      <c r="J52" s="132" t="str">
        <f>IF(I75=0,"",I52/I75*100)</f>
        <v/>
      </c>
    </row>
    <row r="53" spans="1:10" ht="36.75" customHeight="1" x14ac:dyDescent="0.25">
      <c r="A53" s="123"/>
      <c r="B53" s="128" t="s">
        <v>62</v>
      </c>
      <c r="C53" s="191" t="s">
        <v>63</v>
      </c>
      <c r="D53" s="192"/>
      <c r="E53" s="192"/>
      <c r="F53" s="135" t="s">
        <v>26</v>
      </c>
      <c r="G53" s="136"/>
      <c r="H53" s="136"/>
      <c r="I53" s="136">
        <f>'01 01 Pol'!G26</f>
        <v>0</v>
      </c>
      <c r="J53" s="132" t="str">
        <f>IF(I75=0,"",I53/I75*100)</f>
        <v/>
      </c>
    </row>
    <row r="54" spans="1:10" ht="36.75" customHeight="1" x14ac:dyDescent="0.25">
      <c r="A54" s="123"/>
      <c r="B54" s="128" t="s">
        <v>64</v>
      </c>
      <c r="C54" s="191" t="s">
        <v>65</v>
      </c>
      <c r="D54" s="192"/>
      <c r="E54" s="192"/>
      <c r="F54" s="135" t="s">
        <v>26</v>
      </c>
      <c r="G54" s="136"/>
      <c r="H54" s="136"/>
      <c r="I54" s="136">
        <f>'01 01 Pol'!G32</f>
        <v>0</v>
      </c>
      <c r="J54" s="132" t="str">
        <f>IF(I75=0,"",I54/I75*100)</f>
        <v/>
      </c>
    </row>
    <row r="55" spans="1:10" ht="36.75" customHeight="1" x14ac:dyDescent="0.25">
      <c r="A55" s="123"/>
      <c r="B55" s="128" t="s">
        <v>66</v>
      </c>
      <c r="C55" s="191" t="s">
        <v>67</v>
      </c>
      <c r="D55" s="192"/>
      <c r="E55" s="192"/>
      <c r="F55" s="135" t="s">
        <v>26</v>
      </c>
      <c r="G55" s="136"/>
      <c r="H55" s="136"/>
      <c r="I55" s="136">
        <f>'01 01 Pol'!G35</f>
        <v>0</v>
      </c>
      <c r="J55" s="132" t="str">
        <f>IF(I75=0,"",I55/I75*100)</f>
        <v/>
      </c>
    </row>
    <row r="56" spans="1:10" ht="36.75" customHeight="1" x14ac:dyDescent="0.25">
      <c r="A56" s="123"/>
      <c r="B56" s="128" t="s">
        <v>68</v>
      </c>
      <c r="C56" s="191" t="s">
        <v>69</v>
      </c>
      <c r="D56" s="192"/>
      <c r="E56" s="192"/>
      <c r="F56" s="135" t="s">
        <v>26</v>
      </c>
      <c r="G56" s="136"/>
      <c r="H56" s="136"/>
      <c r="I56" s="136">
        <f>'01 01 Pol'!G40</f>
        <v>0</v>
      </c>
      <c r="J56" s="132" t="str">
        <f>IF(I75=0,"",I56/I75*100)</f>
        <v/>
      </c>
    </row>
    <row r="57" spans="1:10" ht="36.75" customHeight="1" x14ac:dyDescent="0.25">
      <c r="A57" s="123"/>
      <c r="B57" s="128" t="s">
        <v>70</v>
      </c>
      <c r="C57" s="191" t="s">
        <v>71</v>
      </c>
      <c r="D57" s="192"/>
      <c r="E57" s="192"/>
      <c r="F57" s="135" t="s">
        <v>26</v>
      </c>
      <c r="G57" s="136"/>
      <c r="H57" s="136"/>
      <c r="I57" s="136">
        <f>'01 01 Pol'!G44</f>
        <v>0</v>
      </c>
      <c r="J57" s="132" t="str">
        <f>IF(I75=0,"",I57/I75*100)</f>
        <v/>
      </c>
    </row>
    <row r="58" spans="1:10" ht="36.75" customHeight="1" x14ac:dyDescent="0.25">
      <c r="A58" s="123"/>
      <c r="B58" s="128" t="s">
        <v>72</v>
      </c>
      <c r="C58" s="191" t="s">
        <v>73</v>
      </c>
      <c r="D58" s="192"/>
      <c r="E58" s="192"/>
      <c r="F58" s="135" t="s">
        <v>26</v>
      </c>
      <c r="G58" s="136"/>
      <c r="H58" s="136"/>
      <c r="I58" s="136">
        <f>'01 01 Pol'!G50</f>
        <v>0</v>
      </c>
      <c r="J58" s="132" t="str">
        <f>IF(I75=0,"",I58/I75*100)</f>
        <v/>
      </c>
    </row>
    <row r="59" spans="1:10" ht="36.75" customHeight="1" x14ac:dyDescent="0.25">
      <c r="A59" s="123"/>
      <c r="B59" s="128" t="s">
        <v>74</v>
      </c>
      <c r="C59" s="191" t="s">
        <v>75</v>
      </c>
      <c r="D59" s="192"/>
      <c r="E59" s="192"/>
      <c r="F59" s="135" t="s">
        <v>26</v>
      </c>
      <c r="G59" s="136"/>
      <c r="H59" s="136"/>
      <c r="I59" s="136">
        <f>'01 01 Pol'!G52</f>
        <v>0</v>
      </c>
      <c r="J59" s="132" t="str">
        <f>IF(I75=0,"",I59/I75*100)</f>
        <v/>
      </c>
    </row>
    <row r="60" spans="1:10" ht="36.75" customHeight="1" x14ac:dyDescent="0.25">
      <c r="A60" s="123"/>
      <c r="B60" s="128" t="s">
        <v>76</v>
      </c>
      <c r="C60" s="191" t="s">
        <v>77</v>
      </c>
      <c r="D60" s="192"/>
      <c r="E60" s="192"/>
      <c r="F60" s="135" t="s">
        <v>26</v>
      </c>
      <c r="G60" s="136"/>
      <c r="H60" s="136"/>
      <c r="I60" s="136">
        <f>'01 01 Pol'!G61</f>
        <v>0</v>
      </c>
      <c r="J60" s="132" t="str">
        <f>IF(I75=0,"",I60/I75*100)</f>
        <v/>
      </c>
    </row>
    <row r="61" spans="1:10" ht="36.75" customHeight="1" x14ac:dyDescent="0.25">
      <c r="A61" s="123"/>
      <c r="B61" s="128" t="s">
        <v>78</v>
      </c>
      <c r="C61" s="191" t="s">
        <v>79</v>
      </c>
      <c r="D61" s="192"/>
      <c r="E61" s="192"/>
      <c r="F61" s="135" t="s">
        <v>27</v>
      </c>
      <c r="G61" s="136"/>
      <c r="H61" s="136"/>
      <c r="I61" s="136">
        <f>'01 01 Pol'!G63</f>
        <v>0</v>
      </c>
      <c r="J61" s="132" t="str">
        <f>IF(I75=0,"",I61/I75*100)</f>
        <v/>
      </c>
    </row>
    <row r="62" spans="1:10" ht="36.75" customHeight="1" x14ac:dyDescent="0.25">
      <c r="A62" s="123"/>
      <c r="B62" s="128" t="s">
        <v>80</v>
      </c>
      <c r="C62" s="191" t="s">
        <v>81</v>
      </c>
      <c r="D62" s="192"/>
      <c r="E62" s="192"/>
      <c r="F62" s="135" t="s">
        <v>27</v>
      </c>
      <c r="G62" s="136"/>
      <c r="H62" s="136"/>
      <c r="I62" s="136">
        <f>'01 01 Pol'!G68</f>
        <v>0</v>
      </c>
      <c r="J62" s="132" t="str">
        <f>IF(I75=0,"",I62/I75*100)</f>
        <v/>
      </c>
    </row>
    <row r="63" spans="1:10" ht="36.75" customHeight="1" x14ac:dyDescent="0.25">
      <c r="A63" s="123"/>
      <c r="B63" s="128" t="s">
        <v>82</v>
      </c>
      <c r="C63" s="191" t="s">
        <v>83</v>
      </c>
      <c r="D63" s="192"/>
      <c r="E63" s="192"/>
      <c r="F63" s="135" t="s">
        <v>27</v>
      </c>
      <c r="G63" s="136"/>
      <c r="H63" s="136"/>
      <c r="I63" s="136">
        <f>'01 01 Pol'!G78</f>
        <v>0</v>
      </c>
      <c r="J63" s="132" t="str">
        <f>IF(I75=0,"",I63/I75*100)</f>
        <v/>
      </c>
    </row>
    <row r="64" spans="1:10" ht="36.75" customHeight="1" x14ac:dyDescent="0.25">
      <c r="A64" s="123"/>
      <c r="B64" s="128" t="s">
        <v>84</v>
      </c>
      <c r="C64" s="191" t="s">
        <v>85</v>
      </c>
      <c r="D64" s="192"/>
      <c r="E64" s="192"/>
      <c r="F64" s="135" t="s">
        <v>27</v>
      </c>
      <c r="G64" s="136"/>
      <c r="H64" s="136"/>
      <c r="I64" s="136">
        <f>'01 01 Pol'!G84</f>
        <v>0</v>
      </c>
      <c r="J64" s="132" t="str">
        <f>IF(I75=0,"",I64/I75*100)</f>
        <v/>
      </c>
    </row>
    <row r="65" spans="1:10" ht="36.75" customHeight="1" x14ac:dyDescent="0.25">
      <c r="A65" s="123"/>
      <c r="B65" s="128" t="s">
        <v>86</v>
      </c>
      <c r="C65" s="191" t="s">
        <v>87</v>
      </c>
      <c r="D65" s="192"/>
      <c r="E65" s="192"/>
      <c r="F65" s="135" t="s">
        <v>27</v>
      </c>
      <c r="G65" s="136"/>
      <c r="H65" s="136"/>
      <c r="I65" s="136">
        <f>'01 01 Pol'!G88</f>
        <v>0</v>
      </c>
      <c r="J65" s="132" t="str">
        <f>IF(I75=0,"",I65/I75*100)</f>
        <v/>
      </c>
    </row>
    <row r="66" spans="1:10" ht="36.75" customHeight="1" x14ac:dyDescent="0.25">
      <c r="A66" s="123"/>
      <c r="B66" s="128" t="s">
        <v>88</v>
      </c>
      <c r="C66" s="191" t="s">
        <v>89</v>
      </c>
      <c r="D66" s="192"/>
      <c r="E66" s="192"/>
      <c r="F66" s="135" t="s">
        <v>27</v>
      </c>
      <c r="G66" s="136"/>
      <c r="H66" s="136"/>
      <c r="I66" s="136">
        <f>'01 01 Pol'!G93</f>
        <v>0</v>
      </c>
      <c r="J66" s="132" t="str">
        <f>IF(I75=0,"",I66/I75*100)</f>
        <v/>
      </c>
    </row>
    <row r="67" spans="1:10" ht="36.75" customHeight="1" x14ac:dyDescent="0.25">
      <c r="A67" s="123"/>
      <c r="B67" s="128" t="s">
        <v>90</v>
      </c>
      <c r="C67" s="191" t="s">
        <v>91</v>
      </c>
      <c r="D67" s="192"/>
      <c r="E67" s="192"/>
      <c r="F67" s="135" t="s">
        <v>27</v>
      </c>
      <c r="G67" s="136"/>
      <c r="H67" s="136"/>
      <c r="I67" s="136">
        <f>'01 01 Pol'!G108</f>
        <v>0</v>
      </c>
      <c r="J67" s="132" t="str">
        <f>IF(I75=0,"",I67/I75*100)</f>
        <v/>
      </c>
    </row>
    <row r="68" spans="1:10" ht="36.75" customHeight="1" x14ac:dyDescent="0.25">
      <c r="A68" s="123"/>
      <c r="B68" s="128" t="s">
        <v>92</v>
      </c>
      <c r="C68" s="191" t="s">
        <v>93</v>
      </c>
      <c r="D68" s="192"/>
      <c r="E68" s="192"/>
      <c r="F68" s="135" t="s">
        <v>27</v>
      </c>
      <c r="G68" s="136"/>
      <c r="H68" s="136"/>
      <c r="I68" s="136">
        <f>'01 01 Pol'!G110</f>
        <v>0</v>
      </c>
      <c r="J68" s="132" t="str">
        <f>IF(I75=0,"",I68/I75*100)</f>
        <v/>
      </c>
    </row>
    <row r="69" spans="1:10" ht="36.75" customHeight="1" x14ac:dyDescent="0.25">
      <c r="A69" s="123"/>
      <c r="B69" s="128" t="s">
        <v>94</v>
      </c>
      <c r="C69" s="191" t="s">
        <v>95</v>
      </c>
      <c r="D69" s="192"/>
      <c r="E69" s="192"/>
      <c r="F69" s="135" t="s">
        <v>27</v>
      </c>
      <c r="G69" s="136"/>
      <c r="H69" s="136"/>
      <c r="I69" s="136">
        <f>'01 01 Pol'!G118</f>
        <v>0</v>
      </c>
      <c r="J69" s="132" t="str">
        <f>IF(I75=0,"",I69/I75*100)</f>
        <v/>
      </c>
    </row>
    <row r="70" spans="1:10" ht="36.75" customHeight="1" x14ac:dyDescent="0.25">
      <c r="A70" s="123"/>
      <c r="B70" s="128" t="s">
        <v>96</v>
      </c>
      <c r="C70" s="191" t="s">
        <v>97</v>
      </c>
      <c r="D70" s="192"/>
      <c r="E70" s="192"/>
      <c r="F70" s="135" t="s">
        <v>27</v>
      </c>
      <c r="G70" s="136"/>
      <c r="H70" s="136"/>
      <c r="I70" s="136">
        <f>'01 01 Pol'!G124</f>
        <v>0</v>
      </c>
      <c r="J70" s="132" t="str">
        <f>IF(I75=0,"",I70/I75*100)</f>
        <v/>
      </c>
    </row>
    <row r="71" spans="1:10" ht="36.75" customHeight="1" x14ac:dyDescent="0.25">
      <c r="A71" s="123"/>
      <c r="B71" s="128" t="s">
        <v>98</v>
      </c>
      <c r="C71" s="191" t="s">
        <v>99</v>
      </c>
      <c r="D71" s="192"/>
      <c r="E71" s="192"/>
      <c r="F71" s="135" t="s">
        <v>27</v>
      </c>
      <c r="G71" s="136"/>
      <c r="H71" s="136"/>
      <c r="I71" s="136">
        <f>'01 01 Pol'!G133</f>
        <v>0</v>
      </c>
      <c r="J71" s="132" t="str">
        <f>IF(I75=0,"",I71/I75*100)</f>
        <v/>
      </c>
    </row>
    <row r="72" spans="1:10" ht="36.75" customHeight="1" x14ac:dyDescent="0.25">
      <c r="A72" s="123"/>
      <c r="B72" s="128" t="s">
        <v>100</v>
      </c>
      <c r="C72" s="191" t="s">
        <v>101</v>
      </c>
      <c r="D72" s="192"/>
      <c r="E72" s="192"/>
      <c r="F72" s="135" t="s">
        <v>27</v>
      </c>
      <c r="G72" s="136"/>
      <c r="H72" s="136"/>
      <c r="I72" s="136">
        <f>'01 01 Pol'!G137</f>
        <v>0</v>
      </c>
      <c r="J72" s="132" t="str">
        <f>IF(I75=0,"",I72/I75*100)</f>
        <v/>
      </c>
    </row>
    <row r="73" spans="1:10" ht="36.75" customHeight="1" x14ac:dyDescent="0.25">
      <c r="A73" s="123"/>
      <c r="B73" s="128" t="s">
        <v>102</v>
      </c>
      <c r="C73" s="191" t="s">
        <v>77</v>
      </c>
      <c r="D73" s="192"/>
      <c r="E73" s="192"/>
      <c r="F73" s="135" t="s">
        <v>103</v>
      </c>
      <c r="G73" s="136"/>
      <c r="H73" s="136"/>
      <c r="I73" s="136">
        <f>'01 01 Pol'!G140</f>
        <v>0</v>
      </c>
      <c r="J73" s="132" t="str">
        <f>IF(I75=0,"",I73/I75*100)</f>
        <v/>
      </c>
    </row>
    <row r="74" spans="1:10" ht="36.75" customHeight="1" x14ac:dyDescent="0.25">
      <c r="A74" s="123"/>
      <c r="B74" s="128" t="s">
        <v>104</v>
      </c>
      <c r="C74" s="191" t="s">
        <v>29</v>
      </c>
      <c r="D74" s="192"/>
      <c r="E74" s="192"/>
      <c r="F74" s="135" t="s">
        <v>104</v>
      </c>
      <c r="G74" s="136"/>
      <c r="H74" s="136"/>
      <c r="I74" s="136">
        <f>'01 01 Pol'!G148</f>
        <v>0</v>
      </c>
      <c r="J74" s="132" t="str">
        <f>IF(I75=0,"",I74/I75*100)</f>
        <v/>
      </c>
    </row>
    <row r="75" spans="1:10" ht="25.5" customHeight="1" x14ac:dyDescent="0.25">
      <c r="A75" s="124"/>
      <c r="B75" s="129" t="s">
        <v>1</v>
      </c>
      <c r="C75" s="130"/>
      <c r="D75" s="131"/>
      <c r="E75" s="131"/>
      <c r="F75" s="137"/>
      <c r="G75" s="138"/>
      <c r="H75" s="138"/>
      <c r="I75" s="138">
        <f>SUM(I49:I74)</f>
        <v>0</v>
      </c>
      <c r="J75" s="133">
        <f>SUM(J49:J74)</f>
        <v>0</v>
      </c>
    </row>
    <row r="76" spans="1:10" x14ac:dyDescent="0.25">
      <c r="F76" s="87"/>
      <c r="G76" s="87"/>
      <c r="H76" s="87"/>
      <c r="I76" s="87"/>
      <c r="J76" s="134"/>
    </row>
    <row r="77" spans="1:10" x14ac:dyDescent="0.25">
      <c r="F77" s="87"/>
      <c r="G77" s="87"/>
      <c r="H77" s="87"/>
      <c r="I77" s="87"/>
      <c r="J77" s="134"/>
    </row>
    <row r="78" spans="1:10" x14ac:dyDescent="0.25">
      <c r="F78" s="87"/>
      <c r="G78" s="87"/>
      <c r="H78" s="87"/>
      <c r="I78" s="87"/>
      <c r="J78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3" t="s">
        <v>7</v>
      </c>
      <c r="B1" s="243"/>
      <c r="C1" s="244"/>
      <c r="D1" s="243"/>
      <c r="E1" s="243"/>
      <c r="F1" s="243"/>
      <c r="G1" s="243"/>
    </row>
    <row r="2" spans="1:7" ht="24.9" customHeight="1" x14ac:dyDescent="0.25">
      <c r="A2" s="50" t="s">
        <v>8</v>
      </c>
      <c r="B2" s="49"/>
      <c r="C2" s="245"/>
      <c r="D2" s="245"/>
      <c r="E2" s="245"/>
      <c r="F2" s="245"/>
      <c r="G2" s="246"/>
    </row>
    <row r="3" spans="1:7" ht="24.9" customHeight="1" x14ac:dyDescent="0.25">
      <c r="A3" s="50" t="s">
        <v>9</v>
      </c>
      <c r="B3" s="49"/>
      <c r="C3" s="245"/>
      <c r="D3" s="245"/>
      <c r="E3" s="245"/>
      <c r="F3" s="245"/>
      <c r="G3" s="246"/>
    </row>
    <row r="4" spans="1:7" ht="24.9" customHeight="1" x14ac:dyDescent="0.25">
      <c r="A4" s="50" t="s">
        <v>10</v>
      </c>
      <c r="B4" s="49"/>
      <c r="C4" s="245"/>
      <c r="D4" s="245"/>
      <c r="E4" s="245"/>
      <c r="F4" s="245"/>
      <c r="G4" s="24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G2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7" t="s">
        <v>7</v>
      </c>
      <c r="B1" s="247"/>
      <c r="C1" s="247"/>
      <c r="D1" s="247"/>
      <c r="E1" s="247"/>
      <c r="F1" s="247"/>
      <c r="G1" s="247"/>
      <c r="AG1" t="s">
        <v>106</v>
      </c>
    </row>
    <row r="2" spans="1:60" ht="24.9" customHeight="1" x14ac:dyDescent="0.25">
      <c r="A2" s="50" t="s">
        <v>8</v>
      </c>
      <c r="B2" s="49" t="s">
        <v>48</v>
      </c>
      <c r="C2" s="248" t="s">
        <v>393</v>
      </c>
      <c r="D2" s="249"/>
      <c r="E2" s="249"/>
      <c r="F2" s="249"/>
      <c r="G2" s="250"/>
      <c r="AG2" t="s">
        <v>107</v>
      </c>
    </row>
    <row r="3" spans="1:60" ht="24.9" customHeight="1" x14ac:dyDescent="0.25">
      <c r="A3" s="50" t="s">
        <v>9</v>
      </c>
      <c r="B3" s="49" t="s">
        <v>43</v>
      </c>
      <c r="C3" s="248" t="s">
        <v>399</v>
      </c>
      <c r="D3" s="249"/>
      <c r="E3" s="249"/>
      <c r="F3" s="249"/>
      <c r="G3" s="250"/>
      <c r="AC3" s="121" t="s">
        <v>107</v>
      </c>
      <c r="AG3" t="s">
        <v>108</v>
      </c>
    </row>
    <row r="4" spans="1:60" ht="24.9" customHeight="1" x14ac:dyDescent="0.25">
      <c r="A4" s="140" t="s">
        <v>10</v>
      </c>
      <c r="B4" s="141" t="s">
        <v>43</v>
      </c>
      <c r="C4" s="251" t="s">
        <v>400</v>
      </c>
      <c r="D4" s="252"/>
      <c r="E4" s="252"/>
      <c r="F4" s="252"/>
      <c r="G4" s="253"/>
      <c r="AG4" t="s">
        <v>109</v>
      </c>
    </row>
    <row r="5" spans="1:60" x14ac:dyDescent="0.25">
      <c r="D5" s="10"/>
    </row>
    <row r="6" spans="1:60" ht="39.6" x14ac:dyDescent="0.25">
      <c r="A6" s="143" t="s">
        <v>110</v>
      </c>
      <c r="B6" s="145" t="s">
        <v>111</v>
      </c>
      <c r="C6" s="145" t="s">
        <v>112</v>
      </c>
      <c r="D6" s="144" t="s">
        <v>113</v>
      </c>
      <c r="E6" s="143" t="s">
        <v>114</v>
      </c>
      <c r="F6" s="142" t="s">
        <v>115</v>
      </c>
      <c r="G6" s="143" t="s">
        <v>31</v>
      </c>
      <c r="H6" s="146" t="s">
        <v>32</v>
      </c>
      <c r="I6" s="146" t="s">
        <v>116</v>
      </c>
      <c r="J6" s="146" t="s">
        <v>33</v>
      </c>
      <c r="K6" s="146" t="s">
        <v>117</v>
      </c>
      <c r="L6" s="146" t="s">
        <v>118</v>
      </c>
      <c r="M6" s="146" t="s">
        <v>119</v>
      </c>
      <c r="N6" s="146" t="s">
        <v>120</v>
      </c>
      <c r="O6" s="146" t="s">
        <v>121</v>
      </c>
      <c r="P6" s="146" t="s">
        <v>122</v>
      </c>
      <c r="Q6" s="146" t="s">
        <v>123</v>
      </c>
      <c r="R6" s="146" t="s">
        <v>124</v>
      </c>
      <c r="S6" s="146" t="s">
        <v>125</v>
      </c>
      <c r="T6" s="146" t="s">
        <v>126</v>
      </c>
      <c r="U6" s="146" t="s">
        <v>127</v>
      </c>
      <c r="V6" s="146" t="s">
        <v>128</v>
      </c>
      <c r="W6" s="146" t="s">
        <v>129</v>
      </c>
      <c r="X6" s="146" t="s">
        <v>130</v>
      </c>
      <c r="Y6" s="146" t="s">
        <v>131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2" t="s">
        <v>132</v>
      </c>
      <c r="B8" s="163" t="s">
        <v>54</v>
      </c>
      <c r="C8" s="182" t="s">
        <v>55</v>
      </c>
      <c r="D8" s="164"/>
      <c r="E8" s="165"/>
      <c r="F8" s="166"/>
      <c r="G8" s="167">
        <f>SUMIF(AG9:AG10,"&lt;&gt;NOR",G9:G10)</f>
        <v>0</v>
      </c>
      <c r="H8" s="161"/>
      <c r="I8" s="161">
        <f>SUM(I9:I10)</f>
        <v>0</v>
      </c>
      <c r="J8" s="161"/>
      <c r="K8" s="161">
        <f>SUM(K9:K10)</f>
        <v>0</v>
      </c>
      <c r="L8" s="161"/>
      <c r="M8" s="161">
        <f>SUM(M9:M10)</f>
        <v>0</v>
      </c>
      <c r="N8" s="160"/>
      <c r="O8" s="160">
        <f>SUM(O9:O10)</f>
        <v>0.6</v>
      </c>
      <c r="P8" s="160"/>
      <c r="Q8" s="160">
        <f>SUM(Q9:Q10)</f>
        <v>0</v>
      </c>
      <c r="R8" s="161"/>
      <c r="S8" s="161"/>
      <c r="T8" s="161"/>
      <c r="U8" s="161"/>
      <c r="V8" s="161">
        <f>SUM(V9:V10)</f>
        <v>45.83</v>
      </c>
      <c r="W8" s="161"/>
      <c r="X8" s="161"/>
      <c r="Y8" s="161"/>
      <c r="AG8" t="s">
        <v>133</v>
      </c>
    </row>
    <row r="9" spans="1:60" outlineLevel="1" x14ac:dyDescent="0.25">
      <c r="A9" s="175">
        <v>1</v>
      </c>
      <c r="B9" s="176" t="s">
        <v>134</v>
      </c>
      <c r="C9" s="183" t="s">
        <v>135</v>
      </c>
      <c r="D9" s="177" t="s">
        <v>136</v>
      </c>
      <c r="E9" s="178">
        <v>6.1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7">
        <v>1.2529999999999999E-2</v>
      </c>
      <c r="O9" s="157">
        <f>ROUND(E9*N9,2)</f>
        <v>0.08</v>
      </c>
      <c r="P9" s="157">
        <v>0</v>
      </c>
      <c r="Q9" s="157">
        <f>ROUND(E9*P9,2)</f>
        <v>0</v>
      </c>
      <c r="R9" s="158"/>
      <c r="S9" s="158" t="s">
        <v>137</v>
      </c>
      <c r="T9" s="158" t="s">
        <v>137</v>
      </c>
      <c r="U9" s="158">
        <v>0.95</v>
      </c>
      <c r="V9" s="158">
        <f>ROUND(E9*U9,2)</f>
        <v>5.8</v>
      </c>
      <c r="W9" s="158"/>
      <c r="X9" s="158" t="s">
        <v>138</v>
      </c>
      <c r="Y9" s="158" t="s">
        <v>139</v>
      </c>
      <c r="Z9" s="147"/>
      <c r="AA9" s="147"/>
      <c r="AB9" s="147"/>
      <c r="AC9" s="147"/>
      <c r="AD9" s="147"/>
      <c r="AE9" s="147"/>
      <c r="AF9" s="147"/>
      <c r="AG9" s="147" t="s">
        <v>140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5">
        <v>2</v>
      </c>
      <c r="B10" s="176" t="s">
        <v>141</v>
      </c>
      <c r="C10" s="183" t="s">
        <v>142</v>
      </c>
      <c r="D10" s="177" t="s">
        <v>136</v>
      </c>
      <c r="E10" s="178">
        <v>42.134900000000002</v>
      </c>
      <c r="F10" s="179"/>
      <c r="G10" s="180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15</v>
      </c>
      <c r="M10" s="158">
        <f>G10*(1+L10/100)</f>
        <v>0</v>
      </c>
      <c r="N10" s="157">
        <v>1.243E-2</v>
      </c>
      <c r="O10" s="157">
        <f>ROUND(E10*N10,2)</f>
        <v>0.52</v>
      </c>
      <c r="P10" s="157">
        <v>0</v>
      </c>
      <c r="Q10" s="157">
        <f>ROUND(E10*P10,2)</f>
        <v>0</v>
      </c>
      <c r="R10" s="158"/>
      <c r="S10" s="158" t="s">
        <v>137</v>
      </c>
      <c r="T10" s="158" t="s">
        <v>137</v>
      </c>
      <c r="U10" s="158">
        <v>0.95</v>
      </c>
      <c r="V10" s="158">
        <f>ROUND(E10*U10,2)</f>
        <v>40.03</v>
      </c>
      <c r="W10" s="158"/>
      <c r="X10" s="158" t="s">
        <v>138</v>
      </c>
      <c r="Y10" s="158" t="s">
        <v>139</v>
      </c>
      <c r="Z10" s="147"/>
      <c r="AA10" s="147"/>
      <c r="AB10" s="147"/>
      <c r="AC10" s="147"/>
      <c r="AD10" s="147"/>
      <c r="AE10" s="147"/>
      <c r="AF10" s="147"/>
      <c r="AG10" s="147" t="s">
        <v>140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5">
      <c r="A11" s="162" t="s">
        <v>132</v>
      </c>
      <c r="B11" s="163" t="s">
        <v>56</v>
      </c>
      <c r="C11" s="182" t="s">
        <v>57</v>
      </c>
      <c r="D11" s="164"/>
      <c r="E11" s="165"/>
      <c r="F11" s="166"/>
      <c r="G11" s="167">
        <f>SUMIF(AG12:AG17,"&lt;&gt;NOR",G12:G17)</f>
        <v>0</v>
      </c>
      <c r="H11" s="161"/>
      <c r="I11" s="161">
        <f>SUM(I12:I17)</f>
        <v>0</v>
      </c>
      <c r="J11" s="161"/>
      <c r="K11" s="161">
        <f>SUM(K12:K17)</f>
        <v>0</v>
      </c>
      <c r="L11" s="161"/>
      <c r="M11" s="161">
        <f>SUM(M12:M17)</f>
        <v>0</v>
      </c>
      <c r="N11" s="160"/>
      <c r="O11" s="160">
        <f>SUM(O12:O17)</f>
        <v>5.29</v>
      </c>
      <c r="P11" s="160"/>
      <c r="Q11" s="160">
        <f>SUM(Q12:Q17)</f>
        <v>0</v>
      </c>
      <c r="R11" s="161"/>
      <c r="S11" s="161"/>
      <c r="T11" s="161"/>
      <c r="U11" s="161"/>
      <c r="V11" s="161">
        <f>SUM(V12:V17)</f>
        <v>34.39</v>
      </c>
      <c r="W11" s="161"/>
      <c r="X11" s="161"/>
      <c r="Y11" s="161"/>
      <c r="AG11" t="s">
        <v>133</v>
      </c>
    </row>
    <row r="12" spans="1:60" outlineLevel="1" x14ac:dyDescent="0.25">
      <c r="A12" s="175">
        <v>3</v>
      </c>
      <c r="B12" s="176" t="s">
        <v>143</v>
      </c>
      <c r="C12" s="183" t="s">
        <v>144</v>
      </c>
      <c r="D12" s="177" t="s">
        <v>136</v>
      </c>
      <c r="E12" s="178">
        <v>1.5</v>
      </c>
      <c r="F12" s="179"/>
      <c r="G12" s="180">
        <f t="shared" ref="G12:G17" si="0">ROUND(E12*F12,2)</f>
        <v>0</v>
      </c>
      <c r="H12" s="159"/>
      <c r="I12" s="158">
        <f t="shared" ref="I12:I17" si="1">ROUND(E12*H12,2)</f>
        <v>0</v>
      </c>
      <c r="J12" s="159"/>
      <c r="K12" s="158">
        <f t="shared" ref="K12:K17" si="2">ROUND(E12*J12,2)</f>
        <v>0</v>
      </c>
      <c r="L12" s="158">
        <v>15</v>
      </c>
      <c r="M12" s="158">
        <f t="shared" ref="M12:M17" si="3">G12*(1+L12/100)</f>
        <v>0</v>
      </c>
      <c r="N12" s="157">
        <v>0.1114</v>
      </c>
      <c r="O12" s="157">
        <f t="shared" ref="O12:O17" si="4">ROUND(E12*N12,2)</f>
        <v>0.17</v>
      </c>
      <c r="P12" s="157">
        <v>0</v>
      </c>
      <c r="Q12" s="157">
        <f t="shared" ref="Q12:Q17" si="5">ROUND(E12*P12,2)</f>
        <v>0</v>
      </c>
      <c r="R12" s="158"/>
      <c r="S12" s="158" t="s">
        <v>137</v>
      </c>
      <c r="T12" s="158" t="s">
        <v>137</v>
      </c>
      <c r="U12" s="158">
        <v>0.81899999999999995</v>
      </c>
      <c r="V12" s="158">
        <f t="shared" ref="V12:V17" si="6">ROUND(E12*U12,2)</f>
        <v>1.23</v>
      </c>
      <c r="W12" s="158"/>
      <c r="X12" s="158" t="s">
        <v>138</v>
      </c>
      <c r="Y12" s="158" t="s">
        <v>139</v>
      </c>
      <c r="Z12" s="147"/>
      <c r="AA12" s="147"/>
      <c r="AB12" s="147"/>
      <c r="AC12" s="147"/>
      <c r="AD12" s="147"/>
      <c r="AE12" s="147"/>
      <c r="AF12" s="147"/>
      <c r="AG12" s="147" t="s">
        <v>140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5">
        <v>4</v>
      </c>
      <c r="B13" s="176" t="s">
        <v>145</v>
      </c>
      <c r="C13" s="183" t="s">
        <v>146</v>
      </c>
      <c r="D13" s="177" t="s">
        <v>136</v>
      </c>
      <c r="E13" s="178">
        <v>15.992599999999999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15</v>
      </c>
      <c r="M13" s="158">
        <f t="shared" si="3"/>
        <v>0</v>
      </c>
      <c r="N13" s="157">
        <v>0.11219</v>
      </c>
      <c r="O13" s="157">
        <f t="shared" si="4"/>
        <v>1.79</v>
      </c>
      <c r="P13" s="157">
        <v>0</v>
      </c>
      <c r="Q13" s="157">
        <f t="shared" si="5"/>
        <v>0</v>
      </c>
      <c r="R13" s="158"/>
      <c r="S13" s="158" t="s">
        <v>137</v>
      </c>
      <c r="T13" s="158" t="s">
        <v>137</v>
      </c>
      <c r="U13" s="158">
        <v>0.65127999999999997</v>
      </c>
      <c r="V13" s="158">
        <f t="shared" si="6"/>
        <v>10.42</v>
      </c>
      <c r="W13" s="158"/>
      <c r="X13" s="158" t="s">
        <v>147</v>
      </c>
      <c r="Y13" s="158" t="s">
        <v>139</v>
      </c>
      <c r="Z13" s="147"/>
      <c r="AA13" s="147"/>
      <c r="AB13" s="147"/>
      <c r="AC13" s="147"/>
      <c r="AD13" s="147"/>
      <c r="AE13" s="147"/>
      <c r="AF13" s="147"/>
      <c r="AG13" s="147" t="s">
        <v>148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75">
        <v>5</v>
      </c>
      <c r="B14" s="176" t="s">
        <v>149</v>
      </c>
      <c r="C14" s="183" t="s">
        <v>150</v>
      </c>
      <c r="D14" s="177" t="s">
        <v>151</v>
      </c>
      <c r="E14" s="178">
        <v>8.1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15</v>
      </c>
      <c r="M14" s="158">
        <f t="shared" si="3"/>
        <v>0</v>
      </c>
      <c r="N14" s="157">
        <v>1.0200000000000001E-3</v>
      </c>
      <c r="O14" s="157">
        <f t="shared" si="4"/>
        <v>0.01</v>
      </c>
      <c r="P14" s="157">
        <v>0</v>
      </c>
      <c r="Q14" s="157">
        <f t="shared" si="5"/>
        <v>0</v>
      </c>
      <c r="R14" s="158"/>
      <c r="S14" s="158" t="s">
        <v>137</v>
      </c>
      <c r="T14" s="158" t="s">
        <v>137</v>
      </c>
      <c r="U14" s="158">
        <v>0.223</v>
      </c>
      <c r="V14" s="158">
        <f t="shared" si="6"/>
        <v>1.81</v>
      </c>
      <c r="W14" s="158"/>
      <c r="X14" s="158" t="s">
        <v>138</v>
      </c>
      <c r="Y14" s="158" t="s">
        <v>139</v>
      </c>
      <c r="Z14" s="147"/>
      <c r="AA14" s="147"/>
      <c r="AB14" s="147"/>
      <c r="AC14" s="147"/>
      <c r="AD14" s="147"/>
      <c r="AE14" s="147"/>
      <c r="AF14" s="147"/>
      <c r="AG14" s="147" t="s">
        <v>140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75">
        <v>6</v>
      </c>
      <c r="B15" s="176" t="s">
        <v>152</v>
      </c>
      <c r="C15" s="183" t="s">
        <v>153</v>
      </c>
      <c r="D15" s="177" t="s">
        <v>136</v>
      </c>
      <c r="E15" s="178">
        <v>11.43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15</v>
      </c>
      <c r="M15" s="158">
        <f t="shared" si="3"/>
        <v>0</v>
      </c>
      <c r="N15" s="157">
        <v>0.24884000000000001</v>
      </c>
      <c r="O15" s="157">
        <f t="shared" si="4"/>
        <v>2.84</v>
      </c>
      <c r="P15" s="157">
        <v>0</v>
      </c>
      <c r="Q15" s="157">
        <f t="shared" si="5"/>
        <v>0</v>
      </c>
      <c r="R15" s="158"/>
      <c r="S15" s="158" t="s">
        <v>137</v>
      </c>
      <c r="T15" s="158" t="s">
        <v>137</v>
      </c>
      <c r="U15" s="158">
        <v>1.621</v>
      </c>
      <c r="V15" s="158">
        <f t="shared" si="6"/>
        <v>18.53</v>
      </c>
      <c r="W15" s="158"/>
      <c r="X15" s="158" t="s">
        <v>138</v>
      </c>
      <c r="Y15" s="158" t="s">
        <v>139</v>
      </c>
      <c r="Z15" s="147"/>
      <c r="AA15" s="147"/>
      <c r="AB15" s="147"/>
      <c r="AC15" s="147"/>
      <c r="AD15" s="147"/>
      <c r="AE15" s="147"/>
      <c r="AF15" s="147"/>
      <c r="AG15" s="147" t="s">
        <v>140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5">
        <v>7</v>
      </c>
      <c r="B16" s="176" t="s">
        <v>154</v>
      </c>
      <c r="C16" s="183" t="s">
        <v>155</v>
      </c>
      <c r="D16" s="177" t="s">
        <v>136</v>
      </c>
      <c r="E16" s="178">
        <v>1.44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15</v>
      </c>
      <c r="M16" s="158">
        <f t="shared" si="3"/>
        <v>0</v>
      </c>
      <c r="N16" s="157">
        <v>0.17454</v>
      </c>
      <c r="O16" s="157">
        <f t="shared" si="4"/>
        <v>0.25</v>
      </c>
      <c r="P16" s="157">
        <v>0</v>
      </c>
      <c r="Q16" s="157">
        <f t="shared" si="5"/>
        <v>0</v>
      </c>
      <c r="R16" s="158"/>
      <c r="S16" s="158" t="s">
        <v>137</v>
      </c>
      <c r="T16" s="158" t="s">
        <v>137</v>
      </c>
      <c r="U16" s="158">
        <v>0.96499999999999997</v>
      </c>
      <c r="V16" s="158">
        <f t="shared" si="6"/>
        <v>1.39</v>
      </c>
      <c r="W16" s="158"/>
      <c r="X16" s="158" t="s">
        <v>138</v>
      </c>
      <c r="Y16" s="158" t="s">
        <v>139</v>
      </c>
      <c r="Z16" s="147"/>
      <c r="AA16" s="147"/>
      <c r="AB16" s="147"/>
      <c r="AC16" s="147"/>
      <c r="AD16" s="147"/>
      <c r="AE16" s="147"/>
      <c r="AF16" s="147"/>
      <c r="AG16" s="147" t="s">
        <v>140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5">
        <v>8</v>
      </c>
      <c r="B17" s="176" t="s">
        <v>156</v>
      </c>
      <c r="C17" s="183" t="s">
        <v>157</v>
      </c>
      <c r="D17" s="177" t="s">
        <v>136</v>
      </c>
      <c r="E17" s="178">
        <v>1.44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15</v>
      </c>
      <c r="M17" s="158">
        <f t="shared" si="3"/>
        <v>0</v>
      </c>
      <c r="N17" s="157">
        <v>0.15931000000000001</v>
      </c>
      <c r="O17" s="157">
        <f t="shared" si="4"/>
        <v>0.23</v>
      </c>
      <c r="P17" s="157">
        <v>0</v>
      </c>
      <c r="Q17" s="157">
        <f t="shared" si="5"/>
        <v>0</v>
      </c>
      <c r="R17" s="158"/>
      <c r="S17" s="158" t="s">
        <v>137</v>
      </c>
      <c r="T17" s="158" t="s">
        <v>137</v>
      </c>
      <c r="U17" s="158">
        <v>0.70399999999999996</v>
      </c>
      <c r="V17" s="158">
        <f t="shared" si="6"/>
        <v>1.01</v>
      </c>
      <c r="W17" s="158"/>
      <c r="X17" s="158" t="s">
        <v>138</v>
      </c>
      <c r="Y17" s="158" t="s">
        <v>139</v>
      </c>
      <c r="Z17" s="147"/>
      <c r="AA17" s="147"/>
      <c r="AB17" s="147"/>
      <c r="AC17" s="147"/>
      <c r="AD17" s="147"/>
      <c r="AE17" s="147"/>
      <c r="AF17" s="147"/>
      <c r="AG17" s="147" t="s">
        <v>140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5">
      <c r="A18" s="162" t="s">
        <v>132</v>
      </c>
      <c r="B18" s="163" t="s">
        <v>58</v>
      </c>
      <c r="C18" s="182" t="s">
        <v>59</v>
      </c>
      <c r="D18" s="164"/>
      <c r="E18" s="165"/>
      <c r="F18" s="166"/>
      <c r="G18" s="167">
        <f>SUMIF(AG19:AG20,"&lt;&gt;NOR",G19:G20)</f>
        <v>0</v>
      </c>
      <c r="H18" s="161"/>
      <c r="I18" s="161">
        <f>SUM(I19:I20)</f>
        <v>0</v>
      </c>
      <c r="J18" s="161"/>
      <c r="K18" s="161">
        <f>SUM(K19:K20)</f>
        <v>0</v>
      </c>
      <c r="L18" s="161"/>
      <c r="M18" s="161">
        <f>SUM(M19:M20)</f>
        <v>0</v>
      </c>
      <c r="N18" s="160"/>
      <c r="O18" s="160">
        <f>SUM(O19:O20)</f>
        <v>0.02</v>
      </c>
      <c r="P18" s="160"/>
      <c r="Q18" s="160">
        <f>SUM(Q19:Q20)</f>
        <v>0</v>
      </c>
      <c r="R18" s="161"/>
      <c r="S18" s="161"/>
      <c r="T18" s="161"/>
      <c r="U18" s="161"/>
      <c r="V18" s="161">
        <f>SUM(V19:V20)</f>
        <v>3.09</v>
      </c>
      <c r="W18" s="161"/>
      <c r="X18" s="161"/>
      <c r="Y18" s="161"/>
      <c r="AG18" t="s">
        <v>133</v>
      </c>
    </row>
    <row r="19" spans="1:60" outlineLevel="1" x14ac:dyDescent="0.25">
      <c r="A19" s="175">
        <v>9</v>
      </c>
      <c r="B19" s="176" t="s">
        <v>158</v>
      </c>
      <c r="C19" s="183" t="s">
        <v>159</v>
      </c>
      <c r="D19" s="177" t="s">
        <v>136</v>
      </c>
      <c r="E19" s="178">
        <v>4.88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15</v>
      </c>
      <c r="M19" s="158">
        <f>G19*(1+L19/100)</f>
        <v>0</v>
      </c>
      <c r="N19" s="157">
        <v>3.8700000000000002E-3</v>
      </c>
      <c r="O19" s="157">
        <f>ROUND(E19*N19,2)</f>
        <v>0.02</v>
      </c>
      <c r="P19" s="157">
        <v>0</v>
      </c>
      <c r="Q19" s="157">
        <f>ROUND(E19*P19,2)</f>
        <v>0</v>
      </c>
      <c r="R19" s="158"/>
      <c r="S19" s="158" t="s">
        <v>137</v>
      </c>
      <c r="T19" s="158" t="s">
        <v>137</v>
      </c>
      <c r="U19" s="158">
        <v>0.47399999999999998</v>
      </c>
      <c r="V19" s="158">
        <f>ROUND(E19*U19,2)</f>
        <v>2.31</v>
      </c>
      <c r="W19" s="158"/>
      <c r="X19" s="158" t="s">
        <v>138</v>
      </c>
      <c r="Y19" s="158" t="s">
        <v>139</v>
      </c>
      <c r="Z19" s="147"/>
      <c r="AA19" s="147"/>
      <c r="AB19" s="147"/>
      <c r="AC19" s="147"/>
      <c r="AD19" s="147"/>
      <c r="AE19" s="147"/>
      <c r="AF19" s="147"/>
      <c r="AG19" s="147" t="s">
        <v>140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5">
        <v>10</v>
      </c>
      <c r="B20" s="176" t="s">
        <v>160</v>
      </c>
      <c r="C20" s="183" t="s">
        <v>161</v>
      </c>
      <c r="D20" s="177" t="s">
        <v>136</v>
      </c>
      <c r="E20" s="178">
        <v>4.88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137</v>
      </c>
      <c r="T20" s="158" t="s">
        <v>137</v>
      </c>
      <c r="U20" s="158">
        <v>0.16</v>
      </c>
      <c r="V20" s="158">
        <f>ROUND(E20*U20,2)</f>
        <v>0.78</v>
      </c>
      <c r="W20" s="158"/>
      <c r="X20" s="158" t="s">
        <v>138</v>
      </c>
      <c r="Y20" s="158" t="s">
        <v>139</v>
      </c>
      <c r="Z20" s="147"/>
      <c r="AA20" s="147"/>
      <c r="AB20" s="147"/>
      <c r="AC20" s="147"/>
      <c r="AD20" s="147"/>
      <c r="AE20" s="147"/>
      <c r="AF20" s="147"/>
      <c r="AG20" s="147" t="s">
        <v>140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2" t="s">
        <v>132</v>
      </c>
      <c r="B21" s="163" t="s">
        <v>60</v>
      </c>
      <c r="C21" s="182" t="s">
        <v>61</v>
      </c>
      <c r="D21" s="164"/>
      <c r="E21" s="165"/>
      <c r="F21" s="166"/>
      <c r="G21" s="167">
        <f>SUMIF(AG22:AG25,"&lt;&gt;NOR",G22:G25)</f>
        <v>0</v>
      </c>
      <c r="H21" s="161"/>
      <c r="I21" s="161">
        <f>SUM(I22:I25)</f>
        <v>0</v>
      </c>
      <c r="J21" s="161"/>
      <c r="K21" s="161">
        <f>SUM(K22:K25)</f>
        <v>0</v>
      </c>
      <c r="L21" s="161"/>
      <c r="M21" s="161">
        <f>SUM(M22:M25)</f>
        <v>0</v>
      </c>
      <c r="N21" s="160"/>
      <c r="O21" s="160">
        <f>SUM(O22:O25)</f>
        <v>0.79</v>
      </c>
      <c r="P21" s="160"/>
      <c r="Q21" s="160">
        <f>SUM(Q22:Q25)</f>
        <v>0</v>
      </c>
      <c r="R21" s="161"/>
      <c r="S21" s="161"/>
      <c r="T21" s="161"/>
      <c r="U21" s="161"/>
      <c r="V21" s="161">
        <f>SUM(V22:V25)</f>
        <v>56.23</v>
      </c>
      <c r="W21" s="161"/>
      <c r="X21" s="161"/>
      <c r="Y21" s="161"/>
      <c r="AG21" t="s">
        <v>133</v>
      </c>
    </row>
    <row r="22" spans="1:60" outlineLevel="1" x14ac:dyDescent="0.25">
      <c r="A22" s="175">
        <v>11</v>
      </c>
      <c r="B22" s="176" t="s">
        <v>162</v>
      </c>
      <c r="C22" s="183" t="s">
        <v>163</v>
      </c>
      <c r="D22" s="177" t="s">
        <v>136</v>
      </c>
      <c r="E22" s="178">
        <v>5.6711999999999998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7">
        <v>4.8500000000000001E-3</v>
      </c>
      <c r="O22" s="157">
        <f>ROUND(E22*N22,2)</f>
        <v>0.03</v>
      </c>
      <c r="P22" s="157">
        <v>0</v>
      </c>
      <c r="Q22" s="157">
        <f>ROUND(E22*P22,2)</f>
        <v>0</v>
      </c>
      <c r="R22" s="158"/>
      <c r="S22" s="158" t="s">
        <v>137</v>
      </c>
      <c r="T22" s="158" t="s">
        <v>137</v>
      </c>
      <c r="U22" s="158">
        <v>0.36499999999999999</v>
      </c>
      <c r="V22" s="158">
        <f>ROUND(E22*U22,2)</f>
        <v>2.0699999999999998</v>
      </c>
      <c r="W22" s="158"/>
      <c r="X22" s="158" t="s">
        <v>138</v>
      </c>
      <c r="Y22" s="158" t="s">
        <v>139</v>
      </c>
      <c r="Z22" s="147"/>
      <c r="AA22" s="147"/>
      <c r="AB22" s="147"/>
      <c r="AC22" s="147"/>
      <c r="AD22" s="147"/>
      <c r="AE22" s="147"/>
      <c r="AF22" s="147"/>
      <c r="AG22" s="147" t="s">
        <v>140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5">
        <v>12</v>
      </c>
      <c r="B23" s="176" t="s">
        <v>164</v>
      </c>
      <c r="C23" s="183" t="s">
        <v>165</v>
      </c>
      <c r="D23" s="177" t="s">
        <v>136</v>
      </c>
      <c r="E23" s="178">
        <v>167.32980000000001</v>
      </c>
      <c r="F23" s="179"/>
      <c r="G23" s="180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15</v>
      </c>
      <c r="M23" s="158">
        <f>G23*(1+L23/100)</f>
        <v>0</v>
      </c>
      <c r="N23" s="157">
        <v>4.1999999999999997E-3</v>
      </c>
      <c r="O23" s="157">
        <f>ROUND(E23*N23,2)</f>
        <v>0.7</v>
      </c>
      <c r="P23" s="157">
        <v>0</v>
      </c>
      <c r="Q23" s="157">
        <f>ROUND(E23*P23,2)</f>
        <v>0</v>
      </c>
      <c r="R23" s="158"/>
      <c r="S23" s="158" t="s">
        <v>137</v>
      </c>
      <c r="T23" s="158" t="s">
        <v>137</v>
      </c>
      <c r="U23" s="158">
        <v>0.245</v>
      </c>
      <c r="V23" s="158">
        <f>ROUND(E23*U23,2)</f>
        <v>41</v>
      </c>
      <c r="W23" s="158"/>
      <c r="X23" s="158" t="s">
        <v>138</v>
      </c>
      <c r="Y23" s="158" t="s">
        <v>139</v>
      </c>
      <c r="Z23" s="147"/>
      <c r="AA23" s="147"/>
      <c r="AB23" s="147"/>
      <c r="AC23" s="147"/>
      <c r="AD23" s="147"/>
      <c r="AE23" s="147"/>
      <c r="AF23" s="147"/>
      <c r="AG23" s="147" t="s">
        <v>140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5">
        <v>13</v>
      </c>
      <c r="B24" s="176" t="s">
        <v>166</v>
      </c>
      <c r="C24" s="183" t="s">
        <v>167</v>
      </c>
      <c r="D24" s="177" t="s">
        <v>136</v>
      </c>
      <c r="E24" s="178">
        <v>173.001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15</v>
      </c>
      <c r="M24" s="158">
        <f>G24*(1+L24/100)</f>
        <v>0</v>
      </c>
      <c r="N24" s="157">
        <v>3.2000000000000003E-4</v>
      </c>
      <c r="O24" s="157">
        <f>ROUND(E24*N24,2)</f>
        <v>0.06</v>
      </c>
      <c r="P24" s="157">
        <v>0</v>
      </c>
      <c r="Q24" s="157">
        <f>ROUND(E24*P24,2)</f>
        <v>0</v>
      </c>
      <c r="R24" s="158"/>
      <c r="S24" s="158" t="s">
        <v>137</v>
      </c>
      <c r="T24" s="158" t="s">
        <v>137</v>
      </c>
      <c r="U24" s="158">
        <v>7.0000000000000007E-2</v>
      </c>
      <c r="V24" s="158">
        <f>ROUND(E24*U24,2)</f>
        <v>12.11</v>
      </c>
      <c r="W24" s="158"/>
      <c r="X24" s="158" t="s">
        <v>138</v>
      </c>
      <c r="Y24" s="158" t="s">
        <v>139</v>
      </c>
      <c r="Z24" s="147"/>
      <c r="AA24" s="147"/>
      <c r="AB24" s="147"/>
      <c r="AC24" s="147"/>
      <c r="AD24" s="147"/>
      <c r="AE24" s="147"/>
      <c r="AF24" s="147"/>
      <c r="AG24" s="147" t="s">
        <v>140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5">
        <v>14</v>
      </c>
      <c r="B25" s="176" t="s">
        <v>168</v>
      </c>
      <c r="C25" s="183" t="s">
        <v>169</v>
      </c>
      <c r="D25" s="177" t="s">
        <v>136</v>
      </c>
      <c r="E25" s="178">
        <v>14.9725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7">
        <v>2.1000000000000001E-4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137</v>
      </c>
      <c r="T25" s="158" t="s">
        <v>137</v>
      </c>
      <c r="U25" s="158">
        <v>7.0000000000000007E-2</v>
      </c>
      <c r="V25" s="158">
        <f>ROUND(E25*U25,2)</f>
        <v>1.05</v>
      </c>
      <c r="W25" s="158"/>
      <c r="X25" s="158" t="s">
        <v>138</v>
      </c>
      <c r="Y25" s="158" t="s">
        <v>139</v>
      </c>
      <c r="Z25" s="147"/>
      <c r="AA25" s="147"/>
      <c r="AB25" s="147"/>
      <c r="AC25" s="147"/>
      <c r="AD25" s="147"/>
      <c r="AE25" s="147"/>
      <c r="AF25" s="147"/>
      <c r="AG25" s="147" t="s">
        <v>140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5">
      <c r="A26" s="162" t="s">
        <v>132</v>
      </c>
      <c r="B26" s="163" t="s">
        <v>62</v>
      </c>
      <c r="C26" s="182" t="s">
        <v>63</v>
      </c>
      <c r="D26" s="164"/>
      <c r="E26" s="165"/>
      <c r="F26" s="166"/>
      <c r="G26" s="167">
        <f>SUMIF(AG27:AG31,"&lt;&gt;NOR",G27:G31)</f>
        <v>0</v>
      </c>
      <c r="H26" s="161"/>
      <c r="I26" s="161">
        <f>SUM(I27:I31)</f>
        <v>0</v>
      </c>
      <c r="J26" s="161"/>
      <c r="K26" s="161">
        <f>SUM(K27:K31)</f>
        <v>0</v>
      </c>
      <c r="L26" s="161"/>
      <c r="M26" s="161">
        <f>SUM(M27:M31)</f>
        <v>0</v>
      </c>
      <c r="N26" s="160"/>
      <c r="O26" s="160">
        <f>SUM(O27:O31)</f>
        <v>2.94</v>
      </c>
      <c r="P26" s="160"/>
      <c r="Q26" s="160">
        <f>SUM(Q27:Q31)</f>
        <v>0</v>
      </c>
      <c r="R26" s="161"/>
      <c r="S26" s="161"/>
      <c r="T26" s="161"/>
      <c r="U26" s="161"/>
      <c r="V26" s="161">
        <f>SUM(V27:V31)</f>
        <v>94.42</v>
      </c>
      <c r="W26" s="161"/>
      <c r="X26" s="161"/>
      <c r="Y26" s="161"/>
      <c r="AG26" t="s">
        <v>133</v>
      </c>
    </row>
    <row r="27" spans="1:60" ht="20.399999999999999" outlineLevel="1" x14ac:dyDescent="0.25">
      <c r="A27" s="175">
        <v>15</v>
      </c>
      <c r="B27" s="176" t="s">
        <v>170</v>
      </c>
      <c r="C27" s="183" t="s">
        <v>171</v>
      </c>
      <c r="D27" s="177" t="s">
        <v>136</v>
      </c>
      <c r="E27" s="178">
        <v>13.935</v>
      </c>
      <c r="F27" s="179"/>
      <c r="G27" s="180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7">
        <v>3.4909999999999997E-2</v>
      </c>
      <c r="O27" s="157">
        <f>ROUND(E27*N27,2)</f>
        <v>0.49</v>
      </c>
      <c r="P27" s="157">
        <v>0</v>
      </c>
      <c r="Q27" s="157">
        <f>ROUND(E27*P27,2)</f>
        <v>0</v>
      </c>
      <c r="R27" s="158"/>
      <c r="S27" s="158" t="s">
        <v>137</v>
      </c>
      <c r="T27" s="158" t="s">
        <v>137</v>
      </c>
      <c r="U27" s="158">
        <v>1.1841699999999999</v>
      </c>
      <c r="V27" s="158">
        <f>ROUND(E27*U27,2)</f>
        <v>16.5</v>
      </c>
      <c r="W27" s="158"/>
      <c r="X27" s="158" t="s">
        <v>138</v>
      </c>
      <c r="Y27" s="158" t="s">
        <v>139</v>
      </c>
      <c r="Z27" s="147"/>
      <c r="AA27" s="147"/>
      <c r="AB27" s="147"/>
      <c r="AC27" s="147"/>
      <c r="AD27" s="147"/>
      <c r="AE27" s="147"/>
      <c r="AF27" s="147"/>
      <c r="AG27" s="147" t="s">
        <v>140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75">
        <v>16</v>
      </c>
      <c r="B28" s="176" t="s">
        <v>172</v>
      </c>
      <c r="C28" s="183" t="s">
        <v>173</v>
      </c>
      <c r="D28" s="177" t="s">
        <v>136</v>
      </c>
      <c r="E28" s="178">
        <v>5.6711999999999998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15</v>
      </c>
      <c r="M28" s="158">
        <f>G28*(1+L28/100)</f>
        <v>0</v>
      </c>
      <c r="N28" s="157">
        <v>4.0600000000000002E-3</v>
      </c>
      <c r="O28" s="157">
        <f>ROUND(E28*N28,2)</f>
        <v>0.02</v>
      </c>
      <c r="P28" s="157">
        <v>0</v>
      </c>
      <c r="Q28" s="157">
        <f>ROUND(E28*P28,2)</f>
        <v>0</v>
      </c>
      <c r="R28" s="158"/>
      <c r="S28" s="158" t="s">
        <v>137</v>
      </c>
      <c r="T28" s="158" t="s">
        <v>137</v>
      </c>
      <c r="U28" s="158">
        <v>0.48399999999999999</v>
      </c>
      <c r="V28" s="158">
        <f>ROUND(E28*U28,2)</f>
        <v>2.74</v>
      </c>
      <c r="W28" s="158"/>
      <c r="X28" s="158" t="s">
        <v>138</v>
      </c>
      <c r="Y28" s="158" t="s">
        <v>139</v>
      </c>
      <c r="Z28" s="147"/>
      <c r="AA28" s="147"/>
      <c r="AB28" s="147"/>
      <c r="AC28" s="147"/>
      <c r="AD28" s="147"/>
      <c r="AE28" s="147"/>
      <c r="AF28" s="147"/>
      <c r="AG28" s="147" t="s">
        <v>140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 x14ac:dyDescent="0.25">
      <c r="A29" s="175">
        <v>17</v>
      </c>
      <c r="B29" s="176" t="s">
        <v>174</v>
      </c>
      <c r="C29" s="183" t="s">
        <v>175</v>
      </c>
      <c r="D29" s="177" t="s">
        <v>136</v>
      </c>
      <c r="E29" s="178">
        <v>167.32980000000001</v>
      </c>
      <c r="F29" s="179"/>
      <c r="G29" s="180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7">
        <v>3.6099999999999999E-3</v>
      </c>
      <c r="O29" s="157">
        <f>ROUND(E29*N29,2)</f>
        <v>0.6</v>
      </c>
      <c r="P29" s="157">
        <v>0</v>
      </c>
      <c r="Q29" s="157">
        <f>ROUND(E29*P29,2)</f>
        <v>0</v>
      </c>
      <c r="R29" s="158"/>
      <c r="S29" s="158" t="s">
        <v>137</v>
      </c>
      <c r="T29" s="158" t="s">
        <v>137</v>
      </c>
      <c r="U29" s="158">
        <v>0.36199999999999999</v>
      </c>
      <c r="V29" s="158">
        <f>ROUND(E29*U29,2)</f>
        <v>60.57</v>
      </c>
      <c r="W29" s="158"/>
      <c r="X29" s="158" t="s">
        <v>138</v>
      </c>
      <c r="Y29" s="158" t="s">
        <v>139</v>
      </c>
      <c r="Z29" s="147"/>
      <c r="AA29" s="147"/>
      <c r="AB29" s="147"/>
      <c r="AC29" s="147"/>
      <c r="AD29" s="147"/>
      <c r="AE29" s="147"/>
      <c r="AF29" s="147"/>
      <c r="AG29" s="147" t="s">
        <v>140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5">
        <v>18</v>
      </c>
      <c r="B30" s="176" t="s">
        <v>176</v>
      </c>
      <c r="C30" s="183" t="s">
        <v>177</v>
      </c>
      <c r="D30" s="177" t="s">
        <v>136</v>
      </c>
      <c r="E30" s="178">
        <v>12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7">
        <v>0.10712000000000001</v>
      </c>
      <c r="O30" s="157">
        <f>ROUND(E30*N30,2)</f>
        <v>1.29</v>
      </c>
      <c r="P30" s="157">
        <v>0</v>
      </c>
      <c r="Q30" s="157">
        <f>ROUND(E30*P30,2)</f>
        <v>0</v>
      </c>
      <c r="R30" s="158"/>
      <c r="S30" s="158" t="s">
        <v>137</v>
      </c>
      <c r="T30" s="158" t="s">
        <v>137</v>
      </c>
      <c r="U30" s="158">
        <v>0.69998000000000005</v>
      </c>
      <c r="V30" s="158">
        <f>ROUND(E30*U30,2)</f>
        <v>8.4</v>
      </c>
      <c r="W30" s="158"/>
      <c r="X30" s="158" t="s">
        <v>138</v>
      </c>
      <c r="Y30" s="158" t="s">
        <v>139</v>
      </c>
      <c r="Z30" s="147"/>
      <c r="AA30" s="147"/>
      <c r="AB30" s="147"/>
      <c r="AC30" s="147"/>
      <c r="AD30" s="147"/>
      <c r="AE30" s="147"/>
      <c r="AF30" s="147"/>
      <c r="AG30" s="147" t="s">
        <v>140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 x14ac:dyDescent="0.25">
      <c r="A31" s="175">
        <v>19</v>
      </c>
      <c r="B31" s="176" t="s">
        <v>178</v>
      </c>
      <c r="C31" s="183" t="s">
        <v>179</v>
      </c>
      <c r="D31" s="177" t="s">
        <v>136</v>
      </c>
      <c r="E31" s="178">
        <v>15</v>
      </c>
      <c r="F31" s="179"/>
      <c r="G31" s="180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7">
        <v>3.6150000000000002E-2</v>
      </c>
      <c r="O31" s="157">
        <f>ROUND(E31*N31,2)</f>
        <v>0.54</v>
      </c>
      <c r="P31" s="157">
        <v>0</v>
      </c>
      <c r="Q31" s="157">
        <f>ROUND(E31*P31,2)</f>
        <v>0</v>
      </c>
      <c r="R31" s="158"/>
      <c r="S31" s="158" t="s">
        <v>137</v>
      </c>
      <c r="T31" s="158" t="s">
        <v>137</v>
      </c>
      <c r="U31" s="158">
        <v>0.41402</v>
      </c>
      <c r="V31" s="158">
        <f>ROUND(E31*U31,2)</f>
        <v>6.21</v>
      </c>
      <c r="W31" s="158"/>
      <c r="X31" s="158" t="s">
        <v>138</v>
      </c>
      <c r="Y31" s="158" t="s">
        <v>139</v>
      </c>
      <c r="Z31" s="147"/>
      <c r="AA31" s="147"/>
      <c r="AB31" s="147"/>
      <c r="AC31" s="147"/>
      <c r="AD31" s="147"/>
      <c r="AE31" s="147"/>
      <c r="AF31" s="147"/>
      <c r="AG31" s="147" t="s">
        <v>140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5">
      <c r="A32" s="162" t="s">
        <v>132</v>
      </c>
      <c r="B32" s="163" t="s">
        <v>64</v>
      </c>
      <c r="C32" s="182" t="s">
        <v>65</v>
      </c>
      <c r="D32" s="164"/>
      <c r="E32" s="165"/>
      <c r="F32" s="166"/>
      <c r="G32" s="167">
        <f>SUMIF(AG33:AG34,"&lt;&gt;NOR",G33:G34)</f>
        <v>0</v>
      </c>
      <c r="H32" s="161"/>
      <c r="I32" s="161">
        <f>SUM(I33:I34)</f>
        <v>0</v>
      </c>
      <c r="J32" s="161"/>
      <c r="K32" s="161">
        <f>SUM(K33:K34)</f>
        <v>0</v>
      </c>
      <c r="L32" s="161"/>
      <c r="M32" s="161">
        <f>SUM(M33:M34)</f>
        <v>0</v>
      </c>
      <c r="N32" s="160"/>
      <c r="O32" s="160">
        <f>SUM(O33:O34)</f>
        <v>0.57999999999999996</v>
      </c>
      <c r="P32" s="160"/>
      <c r="Q32" s="160">
        <f>SUM(Q33:Q34)</f>
        <v>0</v>
      </c>
      <c r="R32" s="161"/>
      <c r="S32" s="161"/>
      <c r="T32" s="161"/>
      <c r="U32" s="161"/>
      <c r="V32" s="161">
        <f>SUM(V33:V34)</f>
        <v>48.92</v>
      </c>
      <c r="W32" s="161"/>
      <c r="X32" s="161"/>
      <c r="Y32" s="161"/>
      <c r="AG32" t="s">
        <v>133</v>
      </c>
    </row>
    <row r="33" spans="1:60" ht="20.399999999999999" outlineLevel="1" x14ac:dyDescent="0.25">
      <c r="A33" s="175">
        <v>20</v>
      </c>
      <c r="B33" s="176" t="s">
        <v>180</v>
      </c>
      <c r="C33" s="183" t="s">
        <v>181</v>
      </c>
      <c r="D33" s="177" t="s">
        <v>151</v>
      </c>
      <c r="E33" s="178">
        <v>27.87</v>
      </c>
      <c r="F33" s="179"/>
      <c r="G33" s="180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7">
        <v>1.4999999999999999E-4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137</v>
      </c>
      <c r="T33" s="158" t="s">
        <v>137</v>
      </c>
      <c r="U33" s="158">
        <v>0.05</v>
      </c>
      <c r="V33" s="158">
        <f>ROUND(E33*U33,2)</f>
        <v>1.39</v>
      </c>
      <c r="W33" s="158"/>
      <c r="X33" s="158" t="s">
        <v>138</v>
      </c>
      <c r="Y33" s="158" t="s">
        <v>139</v>
      </c>
      <c r="Z33" s="147"/>
      <c r="AA33" s="147"/>
      <c r="AB33" s="147"/>
      <c r="AC33" s="147"/>
      <c r="AD33" s="147"/>
      <c r="AE33" s="147"/>
      <c r="AF33" s="147"/>
      <c r="AG33" s="147" t="s">
        <v>140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 x14ac:dyDescent="0.25">
      <c r="A34" s="175">
        <v>21</v>
      </c>
      <c r="B34" s="176" t="s">
        <v>182</v>
      </c>
      <c r="C34" s="183" t="s">
        <v>183</v>
      </c>
      <c r="D34" s="177" t="s">
        <v>136</v>
      </c>
      <c r="E34" s="178">
        <v>55.457500000000003</v>
      </c>
      <c r="F34" s="179"/>
      <c r="G34" s="180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7">
        <v>1.0500000000000001E-2</v>
      </c>
      <c r="O34" s="157">
        <f>ROUND(E34*N34,2)</f>
        <v>0.57999999999999996</v>
      </c>
      <c r="P34" s="157">
        <v>0</v>
      </c>
      <c r="Q34" s="157">
        <f>ROUND(E34*P34,2)</f>
        <v>0</v>
      </c>
      <c r="R34" s="158"/>
      <c r="S34" s="158" t="s">
        <v>137</v>
      </c>
      <c r="T34" s="158" t="s">
        <v>137</v>
      </c>
      <c r="U34" s="158">
        <v>0.85699999999999998</v>
      </c>
      <c r="V34" s="158">
        <f>ROUND(E34*U34,2)</f>
        <v>47.53</v>
      </c>
      <c r="W34" s="158"/>
      <c r="X34" s="158" t="s">
        <v>138</v>
      </c>
      <c r="Y34" s="158" t="s">
        <v>139</v>
      </c>
      <c r="Z34" s="147"/>
      <c r="AA34" s="147"/>
      <c r="AB34" s="147"/>
      <c r="AC34" s="147"/>
      <c r="AD34" s="147"/>
      <c r="AE34" s="147"/>
      <c r="AF34" s="147"/>
      <c r="AG34" s="147" t="s">
        <v>140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62" t="s">
        <v>132</v>
      </c>
      <c r="B35" s="163" t="s">
        <v>66</v>
      </c>
      <c r="C35" s="182" t="s">
        <v>67</v>
      </c>
      <c r="D35" s="164"/>
      <c r="E35" s="165"/>
      <c r="F35" s="166"/>
      <c r="G35" s="167">
        <f>SUMIF(AG36:AG39,"&lt;&gt;NOR",G36:G39)</f>
        <v>0</v>
      </c>
      <c r="H35" s="161"/>
      <c r="I35" s="161">
        <f>SUM(I36:I39)</f>
        <v>0</v>
      </c>
      <c r="J35" s="161"/>
      <c r="K35" s="161">
        <f>SUM(K36:K39)</f>
        <v>0</v>
      </c>
      <c r="L35" s="161"/>
      <c r="M35" s="161">
        <f>SUM(M36:M39)</f>
        <v>0</v>
      </c>
      <c r="N35" s="160"/>
      <c r="O35" s="160">
        <f>SUM(O36:O39)</f>
        <v>0.9</v>
      </c>
      <c r="P35" s="160"/>
      <c r="Q35" s="160">
        <f>SUM(Q36:Q39)</f>
        <v>0.55000000000000004</v>
      </c>
      <c r="R35" s="161"/>
      <c r="S35" s="161"/>
      <c r="T35" s="161"/>
      <c r="U35" s="161"/>
      <c r="V35" s="161">
        <f>SUM(V36:V39)</f>
        <v>10.98</v>
      </c>
      <c r="W35" s="161"/>
      <c r="X35" s="161"/>
      <c r="Y35" s="161"/>
      <c r="AG35" t="s">
        <v>133</v>
      </c>
    </row>
    <row r="36" spans="1:60" outlineLevel="1" x14ac:dyDescent="0.25">
      <c r="A36" s="175">
        <v>22</v>
      </c>
      <c r="B36" s="176" t="s">
        <v>184</v>
      </c>
      <c r="C36" s="183" t="s">
        <v>185</v>
      </c>
      <c r="D36" s="177" t="s">
        <v>136</v>
      </c>
      <c r="E36" s="178">
        <v>14.5</v>
      </c>
      <c r="F36" s="179"/>
      <c r="G36" s="180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7">
        <v>3.6999999999999999E-4</v>
      </c>
      <c r="O36" s="157">
        <f>ROUND(E36*N36,2)</f>
        <v>0.01</v>
      </c>
      <c r="P36" s="157">
        <v>0</v>
      </c>
      <c r="Q36" s="157">
        <f>ROUND(E36*P36,2)</f>
        <v>0</v>
      </c>
      <c r="R36" s="158"/>
      <c r="S36" s="158" t="s">
        <v>137</v>
      </c>
      <c r="T36" s="158" t="s">
        <v>137</v>
      </c>
      <c r="U36" s="158">
        <v>0.09</v>
      </c>
      <c r="V36" s="158">
        <f>ROUND(E36*U36,2)</f>
        <v>1.31</v>
      </c>
      <c r="W36" s="158"/>
      <c r="X36" s="158" t="s">
        <v>138</v>
      </c>
      <c r="Y36" s="158" t="s">
        <v>139</v>
      </c>
      <c r="Z36" s="147"/>
      <c r="AA36" s="147"/>
      <c r="AB36" s="147"/>
      <c r="AC36" s="147"/>
      <c r="AD36" s="147"/>
      <c r="AE36" s="147"/>
      <c r="AF36" s="147"/>
      <c r="AG36" s="147" t="s">
        <v>140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75">
        <v>23</v>
      </c>
      <c r="B37" s="176" t="s">
        <v>186</v>
      </c>
      <c r="C37" s="183" t="s">
        <v>187</v>
      </c>
      <c r="D37" s="177" t="s">
        <v>136</v>
      </c>
      <c r="E37" s="178">
        <v>14.5</v>
      </c>
      <c r="F37" s="179"/>
      <c r="G37" s="180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7">
        <v>1.7850000000000001E-2</v>
      </c>
      <c r="O37" s="157">
        <f>ROUND(E37*N37,2)</f>
        <v>0.26</v>
      </c>
      <c r="P37" s="157">
        <v>0</v>
      </c>
      <c r="Q37" s="157">
        <f>ROUND(E37*P37,2)</f>
        <v>0</v>
      </c>
      <c r="R37" s="158"/>
      <c r="S37" s="158" t="s">
        <v>137</v>
      </c>
      <c r="T37" s="158" t="s">
        <v>137</v>
      </c>
      <c r="U37" s="158">
        <v>0.28199999999999997</v>
      </c>
      <c r="V37" s="158">
        <f>ROUND(E37*U37,2)</f>
        <v>4.09</v>
      </c>
      <c r="W37" s="158"/>
      <c r="X37" s="158" t="s">
        <v>138</v>
      </c>
      <c r="Y37" s="158" t="s">
        <v>139</v>
      </c>
      <c r="Z37" s="147"/>
      <c r="AA37" s="147"/>
      <c r="AB37" s="147"/>
      <c r="AC37" s="147"/>
      <c r="AD37" s="147"/>
      <c r="AE37" s="147"/>
      <c r="AF37" s="147"/>
      <c r="AG37" s="147" t="s">
        <v>140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5">
        <v>24</v>
      </c>
      <c r="B38" s="176" t="s">
        <v>188</v>
      </c>
      <c r="C38" s="183" t="s">
        <v>189</v>
      </c>
      <c r="D38" s="177" t="s">
        <v>136</v>
      </c>
      <c r="E38" s="178">
        <v>2.5</v>
      </c>
      <c r="F38" s="179"/>
      <c r="G38" s="180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15</v>
      </c>
      <c r="M38" s="158">
        <f>G38*(1+L38/100)</f>
        <v>0</v>
      </c>
      <c r="N38" s="157">
        <v>0</v>
      </c>
      <c r="O38" s="157">
        <f>ROUND(E38*N38,2)</f>
        <v>0</v>
      </c>
      <c r="P38" s="157">
        <v>0.22</v>
      </c>
      <c r="Q38" s="157">
        <f>ROUND(E38*P38,2)</f>
        <v>0.55000000000000004</v>
      </c>
      <c r="R38" s="158"/>
      <c r="S38" s="158" t="s">
        <v>137</v>
      </c>
      <c r="T38" s="158" t="s">
        <v>137</v>
      </c>
      <c r="U38" s="158">
        <v>1.7007000000000001</v>
      </c>
      <c r="V38" s="158">
        <f>ROUND(E38*U38,2)</f>
        <v>4.25</v>
      </c>
      <c r="W38" s="158"/>
      <c r="X38" s="158" t="s">
        <v>147</v>
      </c>
      <c r="Y38" s="158" t="s">
        <v>139</v>
      </c>
      <c r="Z38" s="147"/>
      <c r="AA38" s="147"/>
      <c r="AB38" s="147"/>
      <c r="AC38" s="147"/>
      <c r="AD38" s="147"/>
      <c r="AE38" s="147"/>
      <c r="AF38" s="147"/>
      <c r="AG38" s="147" t="s">
        <v>148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5">
        <v>25</v>
      </c>
      <c r="B39" s="176" t="s">
        <v>190</v>
      </c>
      <c r="C39" s="183" t="s">
        <v>191</v>
      </c>
      <c r="D39" s="177" t="s">
        <v>192</v>
      </c>
      <c r="E39" s="178">
        <v>0.25</v>
      </c>
      <c r="F39" s="179"/>
      <c r="G39" s="180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7">
        <v>2.5</v>
      </c>
      <c r="O39" s="157">
        <f>ROUND(E39*N39,2)</f>
        <v>0.63</v>
      </c>
      <c r="P39" s="157">
        <v>0</v>
      </c>
      <c r="Q39" s="157">
        <f>ROUND(E39*P39,2)</f>
        <v>0</v>
      </c>
      <c r="R39" s="158"/>
      <c r="S39" s="158" t="s">
        <v>137</v>
      </c>
      <c r="T39" s="158" t="s">
        <v>137</v>
      </c>
      <c r="U39" s="158">
        <v>5.33</v>
      </c>
      <c r="V39" s="158">
        <f>ROUND(E39*U39,2)</f>
        <v>1.33</v>
      </c>
      <c r="W39" s="158"/>
      <c r="X39" s="158" t="s">
        <v>138</v>
      </c>
      <c r="Y39" s="158" t="s">
        <v>139</v>
      </c>
      <c r="Z39" s="147"/>
      <c r="AA39" s="147"/>
      <c r="AB39" s="147"/>
      <c r="AC39" s="147"/>
      <c r="AD39" s="147"/>
      <c r="AE39" s="147"/>
      <c r="AF39" s="147"/>
      <c r="AG39" s="147" t="s">
        <v>140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5">
      <c r="A40" s="162" t="s">
        <v>132</v>
      </c>
      <c r="B40" s="163" t="s">
        <v>68</v>
      </c>
      <c r="C40" s="182" t="s">
        <v>69</v>
      </c>
      <c r="D40" s="164"/>
      <c r="E40" s="165"/>
      <c r="F40" s="166"/>
      <c r="G40" s="167">
        <f>SUMIF(AG41:AG43,"&lt;&gt;NOR",G41:G43)</f>
        <v>0</v>
      </c>
      <c r="H40" s="161"/>
      <c r="I40" s="161">
        <f>SUM(I41:I43)</f>
        <v>0</v>
      </c>
      <c r="J40" s="161"/>
      <c r="K40" s="161">
        <f>SUM(K41:K43)</f>
        <v>0</v>
      </c>
      <c r="L40" s="161"/>
      <c r="M40" s="161">
        <f>SUM(M41:M43)</f>
        <v>0</v>
      </c>
      <c r="N40" s="160"/>
      <c r="O40" s="160">
        <f>SUM(O41:O43)</f>
        <v>0.1</v>
      </c>
      <c r="P40" s="160"/>
      <c r="Q40" s="160">
        <f>SUM(Q41:Q43)</f>
        <v>0</v>
      </c>
      <c r="R40" s="161"/>
      <c r="S40" s="161"/>
      <c r="T40" s="161"/>
      <c r="U40" s="161"/>
      <c r="V40" s="161">
        <f>SUM(V41:V43)</f>
        <v>4</v>
      </c>
      <c r="W40" s="161"/>
      <c r="X40" s="161"/>
      <c r="Y40" s="161"/>
      <c r="AG40" t="s">
        <v>133</v>
      </c>
    </row>
    <row r="41" spans="1:60" ht="20.399999999999999" outlineLevel="1" x14ac:dyDescent="0.25">
      <c r="A41" s="175">
        <v>26</v>
      </c>
      <c r="B41" s="176" t="s">
        <v>193</v>
      </c>
      <c r="C41" s="183" t="s">
        <v>194</v>
      </c>
      <c r="D41" s="177" t="s">
        <v>151</v>
      </c>
      <c r="E41" s="178">
        <v>4.46</v>
      </c>
      <c r="F41" s="179"/>
      <c r="G41" s="180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7">
        <v>6.1599999999999997E-3</v>
      </c>
      <c r="O41" s="157">
        <f>ROUND(E41*N41,2)</f>
        <v>0.03</v>
      </c>
      <c r="P41" s="157">
        <v>0</v>
      </c>
      <c r="Q41" s="157">
        <f>ROUND(E41*P41,2)</f>
        <v>0</v>
      </c>
      <c r="R41" s="158"/>
      <c r="S41" s="158" t="s">
        <v>137</v>
      </c>
      <c r="T41" s="158" t="s">
        <v>137</v>
      </c>
      <c r="U41" s="158">
        <v>0.42499999999999999</v>
      </c>
      <c r="V41" s="158">
        <f>ROUND(E41*U41,2)</f>
        <v>1.9</v>
      </c>
      <c r="W41" s="158"/>
      <c r="X41" s="158" t="s">
        <v>138</v>
      </c>
      <c r="Y41" s="158" t="s">
        <v>139</v>
      </c>
      <c r="Z41" s="147"/>
      <c r="AA41" s="147"/>
      <c r="AB41" s="147"/>
      <c r="AC41" s="147"/>
      <c r="AD41" s="147"/>
      <c r="AE41" s="147"/>
      <c r="AF41" s="147"/>
      <c r="AG41" s="147" t="s">
        <v>140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.399999999999999" outlineLevel="1" x14ac:dyDescent="0.25">
      <c r="A42" s="175">
        <v>27</v>
      </c>
      <c r="B42" s="176" t="s">
        <v>195</v>
      </c>
      <c r="C42" s="183" t="s">
        <v>196</v>
      </c>
      <c r="D42" s="177" t="s">
        <v>197</v>
      </c>
      <c r="E42" s="178">
        <v>0</v>
      </c>
      <c r="F42" s="179"/>
      <c r="G42" s="180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15</v>
      </c>
      <c r="M42" s="158">
        <f>G42*(1+L42/100)</f>
        <v>0</v>
      </c>
      <c r="N42" s="157">
        <v>6.7309999999999995E-2</v>
      </c>
      <c r="O42" s="157">
        <f>ROUND(E42*N42,2)</f>
        <v>0</v>
      </c>
      <c r="P42" s="157">
        <v>0</v>
      </c>
      <c r="Q42" s="157">
        <f>ROUND(E42*P42,2)</f>
        <v>0</v>
      </c>
      <c r="R42" s="158"/>
      <c r="S42" s="158" t="s">
        <v>137</v>
      </c>
      <c r="T42" s="158" t="s">
        <v>137</v>
      </c>
      <c r="U42" s="158">
        <v>2.097</v>
      </c>
      <c r="V42" s="158">
        <f>ROUND(E42*U42,2)</f>
        <v>0</v>
      </c>
      <c r="W42" s="158"/>
      <c r="X42" s="158" t="s">
        <v>138</v>
      </c>
      <c r="Y42" s="158" t="s">
        <v>139</v>
      </c>
      <c r="Z42" s="147"/>
      <c r="AA42" s="147"/>
      <c r="AB42" s="147"/>
      <c r="AC42" s="147"/>
      <c r="AD42" s="147"/>
      <c r="AE42" s="147"/>
      <c r="AF42" s="147"/>
      <c r="AG42" s="147" t="s">
        <v>140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 x14ac:dyDescent="0.25">
      <c r="A43" s="175">
        <v>28</v>
      </c>
      <c r="B43" s="176" t="s">
        <v>195</v>
      </c>
      <c r="C43" s="183" t="s">
        <v>198</v>
      </c>
      <c r="D43" s="177" t="s">
        <v>197</v>
      </c>
      <c r="E43" s="178">
        <v>1</v>
      </c>
      <c r="F43" s="179"/>
      <c r="G43" s="180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15</v>
      </c>
      <c r="M43" s="158">
        <f>G43*(1+L43/100)</f>
        <v>0</v>
      </c>
      <c r="N43" s="157">
        <v>6.7210000000000006E-2</v>
      </c>
      <c r="O43" s="157">
        <f>ROUND(E43*N43,2)</f>
        <v>7.0000000000000007E-2</v>
      </c>
      <c r="P43" s="157">
        <v>0</v>
      </c>
      <c r="Q43" s="157">
        <f>ROUND(E43*P43,2)</f>
        <v>0</v>
      </c>
      <c r="R43" s="158"/>
      <c r="S43" s="158" t="s">
        <v>137</v>
      </c>
      <c r="T43" s="158" t="s">
        <v>137</v>
      </c>
      <c r="U43" s="158">
        <v>2.097</v>
      </c>
      <c r="V43" s="158">
        <f>ROUND(E43*U43,2)</f>
        <v>2.1</v>
      </c>
      <c r="W43" s="158"/>
      <c r="X43" s="158" t="s">
        <v>138</v>
      </c>
      <c r="Y43" s="158" t="s">
        <v>139</v>
      </c>
      <c r="Z43" s="147"/>
      <c r="AA43" s="147"/>
      <c r="AB43" s="147"/>
      <c r="AC43" s="147"/>
      <c r="AD43" s="147"/>
      <c r="AE43" s="147"/>
      <c r="AF43" s="147"/>
      <c r="AG43" s="147" t="s">
        <v>140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62" t="s">
        <v>132</v>
      </c>
      <c r="B44" s="163" t="s">
        <v>70</v>
      </c>
      <c r="C44" s="182" t="s">
        <v>71</v>
      </c>
      <c r="D44" s="164"/>
      <c r="E44" s="165"/>
      <c r="F44" s="166"/>
      <c r="G44" s="167">
        <f>SUMIF(AG45:AG49,"&lt;&gt;NOR",G45:G49)</f>
        <v>0</v>
      </c>
      <c r="H44" s="161"/>
      <c r="I44" s="161">
        <f>SUM(I45:I49)</f>
        <v>0</v>
      </c>
      <c r="J44" s="161"/>
      <c r="K44" s="161">
        <f>SUM(K45:K49)</f>
        <v>0</v>
      </c>
      <c r="L44" s="161"/>
      <c r="M44" s="161">
        <f>SUM(M45:M49)</f>
        <v>0</v>
      </c>
      <c r="N44" s="160"/>
      <c r="O44" s="160">
        <f>SUM(O45:O49)</f>
        <v>0.96</v>
      </c>
      <c r="P44" s="160"/>
      <c r="Q44" s="160">
        <f>SUM(Q45:Q49)</f>
        <v>0</v>
      </c>
      <c r="R44" s="161"/>
      <c r="S44" s="161"/>
      <c r="T44" s="161"/>
      <c r="U44" s="161"/>
      <c r="V44" s="161">
        <f>SUM(V45:V49)</f>
        <v>36.120000000000005</v>
      </c>
      <c r="W44" s="161"/>
      <c r="X44" s="161"/>
      <c r="Y44" s="161"/>
      <c r="AG44" t="s">
        <v>133</v>
      </c>
    </row>
    <row r="45" spans="1:60" outlineLevel="1" x14ac:dyDescent="0.25">
      <c r="A45" s="175">
        <v>29</v>
      </c>
      <c r="B45" s="176" t="s">
        <v>199</v>
      </c>
      <c r="C45" s="183" t="s">
        <v>200</v>
      </c>
      <c r="D45" s="177" t="s">
        <v>197</v>
      </c>
      <c r="E45" s="178">
        <v>1</v>
      </c>
      <c r="F45" s="179"/>
      <c r="G45" s="180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15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137</v>
      </c>
      <c r="T45" s="158" t="s">
        <v>137</v>
      </c>
      <c r="U45" s="158">
        <v>8.84</v>
      </c>
      <c r="V45" s="158">
        <f>ROUND(E45*U45,2)</f>
        <v>8.84</v>
      </c>
      <c r="W45" s="158"/>
      <c r="X45" s="158" t="s">
        <v>138</v>
      </c>
      <c r="Y45" s="158" t="s">
        <v>139</v>
      </c>
      <c r="Z45" s="147"/>
      <c r="AA45" s="147"/>
      <c r="AB45" s="147"/>
      <c r="AC45" s="147"/>
      <c r="AD45" s="147"/>
      <c r="AE45" s="147"/>
      <c r="AF45" s="147"/>
      <c r="AG45" s="147" t="s">
        <v>140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5">
        <v>30</v>
      </c>
      <c r="B46" s="176" t="s">
        <v>201</v>
      </c>
      <c r="C46" s="183" t="s">
        <v>202</v>
      </c>
      <c r="D46" s="177" t="s">
        <v>136</v>
      </c>
      <c r="E46" s="178">
        <v>24</v>
      </c>
      <c r="F46" s="179"/>
      <c r="G46" s="180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15</v>
      </c>
      <c r="M46" s="158">
        <f>G46*(1+L46/100)</f>
        <v>0</v>
      </c>
      <c r="N46" s="157">
        <v>1.8380000000000001E-2</v>
      </c>
      <c r="O46" s="157">
        <f>ROUND(E46*N46,2)</f>
        <v>0.44</v>
      </c>
      <c r="P46" s="157">
        <v>0</v>
      </c>
      <c r="Q46" s="157">
        <f>ROUND(E46*P46,2)</f>
        <v>0</v>
      </c>
      <c r="R46" s="158"/>
      <c r="S46" s="158" t="s">
        <v>137</v>
      </c>
      <c r="T46" s="158" t="s">
        <v>137</v>
      </c>
      <c r="U46" s="158">
        <v>0.14399999999999999</v>
      </c>
      <c r="V46" s="158">
        <f>ROUND(E46*U46,2)</f>
        <v>3.46</v>
      </c>
      <c r="W46" s="158"/>
      <c r="X46" s="158" t="s">
        <v>138</v>
      </c>
      <c r="Y46" s="158" t="s">
        <v>139</v>
      </c>
      <c r="Z46" s="147"/>
      <c r="AA46" s="147"/>
      <c r="AB46" s="147"/>
      <c r="AC46" s="147"/>
      <c r="AD46" s="147"/>
      <c r="AE46" s="147"/>
      <c r="AF46" s="147"/>
      <c r="AG46" s="147" t="s">
        <v>140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5">
        <v>31</v>
      </c>
      <c r="B47" s="176" t="s">
        <v>203</v>
      </c>
      <c r="C47" s="183" t="s">
        <v>204</v>
      </c>
      <c r="D47" s="177" t="s">
        <v>136</v>
      </c>
      <c r="E47" s="178">
        <v>48</v>
      </c>
      <c r="F47" s="179"/>
      <c r="G47" s="180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15</v>
      </c>
      <c r="M47" s="158">
        <f>G47*(1+L47/100)</f>
        <v>0</v>
      </c>
      <c r="N47" s="157">
        <v>9.7000000000000005E-4</v>
      </c>
      <c r="O47" s="157">
        <f>ROUND(E47*N47,2)</f>
        <v>0.05</v>
      </c>
      <c r="P47" s="157">
        <v>0</v>
      </c>
      <c r="Q47" s="157">
        <f>ROUND(E47*P47,2)</f>
        <v>0</v>
      </c>
      <c r="R47" s="158"/>
      <c r="S47" s="158" t="s">
        <v>137</v>
      </c>
      <c r="T47" s="158" t="s">
        <v>137</v>
      </c>
      <c r="U47" s="158">
        <v>6.0000000000000001E-3</v>
      </c>
      <c r="V47" s="158">
        <f>ROUND(E47*U47,2)</f>
        <v>0.28999999999999998</v>
      </c>
      <c r="W47" s="158"/>
      <c r="X47" s="158" t="s">
        <v>138</v>
      </c>
      <c r="Y47" s="158" t="s">
        <v>139</v>
      </c>
      <c r="Z47" s="147"/>
      <c r="AA47" s="147"/>
      <c r="AB47" s="147"/>
      <c r="AC47" s="147"/>
      <c r="AD47" s="147"/>
      <c r="AE47" s="147"/>
      <c r="AF47" s="147"/>
      <c r="AG47" s="147" t="s">
        <v>140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5">
        <v>32</v>
      </c>
      <c r="B48" s="176" t="s">
        <v>205</v>
      </c>
      <c r="C48" s="183" t="s">
        <v>206</v>
      </c>
      <c r="D48" s="177" t="s">
        <v>136</v>
      </c>
      <c r="E48" s="178">
        <v>24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15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137</v>
      </c>
      <c r="T48" s="158" t="s">
        <v>137</v>
      </c>
      <c r="U48" s="158">
        <v>0.126</v>
      </c>
      <c r="V48" s="158">
        <f>ROUND(E48*U48,2)</f>
        <v>3.02</v>
      </c>
      <c r="W48" s="158"/>
      <c r="X48" s="158" t="s">
        <v>138</v>
      </c>
      <c r="Y48" s="158" t="s">
        <v>139</v>
      </c>
      <c r="Z48" s="147"/>
      <c r="AA48" s="147"/>
      <c r="AB48" s="147"/>
      <c r="AC48" s="147"/>
      <c r="AD48" s="147"/>
      <c r="AE48" s="147"/>
      <c r="AF48" s="147"/>
      <c r="AG48" s="147" t="s">
        <v>140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5">
        <v>33</v>
      </c>
      <c r="B49" s="176" t="s">
        <v>207</v>
      </c>
      <c r="C49" s="183" t="s">
        <v>208</v>
      </c>
      <c r="D49" s="177" t="s">
        <v>136</v>
      </c>
      <c r="E49" s="178">
        <v>78.900000000000006</v>
      </c>
      <c r="F49" s="179"/>
      <c r="G49" s="180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15</v>
      </c>
      <c r="M49" s="158">
        <f>G49*(1+L49/100)</f>
        <v>0</v>
      </c>
      <c r="N49" s="157">
        <v>5.9199999999999999E-3</v>
      </c>
      <c r="O49" s="157">
        <f>ROUND(E49*N49,2)</f>
        <v>0.47</v>
      </c>
      <c r="P49" s="157">
        <v>0</v>
      </c>
      <c r="Q49" s="157">
        <f>ROUND(E49*P49,2)</f>
        <v>0</v>
      </c>
      <c r="R49" s="158"/>
      <c r="S49" s="158" t="s">
        <v>137</v>
      </c>
      <c r="T49" s="158" t="s">
        <v>209</v>
      </c>
      <c r="U49" s="158">
        <v>0.26</v>
      </c>
      <c r="V49" s="158">
        <f>ROUND(E49*U49,2)</f>
        <v>20.51</v>
      </c>
      <c r="W49" s="158"/>
      <c r="X49" s="158" t="s">
        <v>138</v>
      </c>
      <c r="Y49" s="158" t="s">
        <v>139</v>
      </c>
      <c r="Z49" s="147"/>
      <c r="AA49" s="147"/>
      <c r="AB49" s="147"/>
      <c r="AC49" s="147"/>
      <c r="AD49" s="147"/>
      <c r="AE49" s="147"/>
      <c r="AF49" s="147"/>
      <c r="AG49" s="147" t="s">
        <v>140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6.4" x14ac:dyDescent="0.25">
      <c r="A50" s="162" t="s">
        <v>132</v>
      </c>
      <c r="B50" s="163" t="s">
        <v>72</v>
      </c>
      <c r="C50" s="182" t="s">
        <v>73</v>
      </c>
      <c r="D50" s="164"/>
      <c r="E50" s="165"/>
      <c r="F50" s="166"/>
      <c r="G50" s="167">
        <f>SUMIF(AG51:AG51,"&lt;&gt;NOR",G51:G51)</f>
        <v>0</v>
      </c>
      <c r="H50" s="161"/>
      <c r="I50" s="161">
        <f>SUM(I51:I51)</f>
        <v>0</v>
      </c>
      <c r="J50" s="161"/>
      <c r="K50" s="161">
        <f>SUM(K51:K51)</f>
        <v>0</v>
      </c>
      <c r="L50" s="161"/>
      <c r="M50" s="161">
        <f>SUM(M51:M51)</f>
        <v>0</v>
      </c>
      <c r="N50" s="160"/>
      <c r="O50" s="160">
        <f>SUM(O51:O51)</f>
        <v>0</v>
      </c>
      <c r="P50" s="160"/>
      <c r="Q50" s="160">
        <f>SUM(Q51:Q51)</f>
        <v>0</v>
      </c>
      <c r="R50" s="161"/>
      <c r="S50" s="161"/>
      <c r="T50" s="161"/>
      <c r="U50" s="161"/>
      <c r="V50" s="161">
        <f>SUM(V51:V51)</f>
        <v>24.3</v>
      </c>
      <c r="W50" s="161"/>
      <c r="X50" s="161"/>
      <c r="Y50" s="161"/>
      <c r="AG50" t="s">
        <v>133</v>
      </c>
    </row>
    <row r="51" spans="1:60" outlineLevel="1" x14ac:dyDescent="0.25">
      <c r="A51" s="175">
        <v>34</v>
      </c>
      <c r="B51" s="176" t="s">
        <v>210</v>
      </c>
      <c r="C51" s="183" t="s">
        <v>211</v>
      </c>
      <c r="D51" s="177" t="s">
        <v>136</v>
      </c>
      <c r="E51" s="178">
        <v>78.900000000000006</v>
      </c>
      <c r="F51" s="179"/>
      <c r="G51" s="180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15</v>
      </c>
      <c r="M51" s="158">
        <f>G51*(1+L51/100)</f>
        <v>0</v>
      </c>
      <c r="N51" s="157">
        <v>4.0000000000000003E-5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137</v>
      </c>
      <c r="T51" s="158" t="s">
        <v>137</v>
      </c>
      <c r="U51" s="158">
        <v>0.308</v>
      </c>
      <c r="V51" s="158">
        <f>ROUND(E51*U51,2)</f>
        <v>24.3</v>
      </c>
      <c r="W51" s="158"/>
      <c r="X51" s="158" t="s">
        <v>138</v>
      </c>
      <c r="Y51" s="158" t="s">
        <v>139</v>
      </c>
      <c r="Z51" s="147"/>
      <c r="AA51" s="147"/>
      <c r="AB51" s="147"/>
      <c r="AC51" s="147"/>
      <c r="AD51" s="147"/>
      <c r="AE51" s="147"/>
      <c r="AF51" s="147"/>
      <c r="AG51" s="147" t="s">
        <v>140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5">
      <c r="A52" s="162" t="s">
        <v>132</v>
      </c>
      <c r="B52" s="163" t="s">
        <v>74</v>
      </c>
      <c r="C52" s="182" t="s">
        <v>75</v>
      </c>
      <c r="D52" s="164"/>
      <c r="E52" s="165"/>
      <c r="F52" s="166"/>
      <c r="G52" s="167">
        <f>SUMIF(AG53:AG60,"&lt;&gt;NOR",G53:G60)</f>
        <v>0</v>
      </c>
      <c r="H52" s="161"/>
      <c r="I52" s="161">
        <f>SUM(I53:I60)</f>
        <v>0</v>
      </c>
      <c r="J52" s="161"/>
      <c r="K52" s="161">
        <f>SUM(K53:K60)</f>
        <v>0</v>
      </c>
      <c r="L52" s="161"/>
      <c r="M52" s="161">
        <f>SUM(M53:M60)</f>
        <v>0</v>
      </c>
      <c r="N52" s="160"/>
      <c r="O52" s="160">
        <f>SUM(O53:O60)</f>
        <v>0.02</v>
      </c>
      <c r="P52" s="160"/>
      <c r="Q52" s="160">
        <f>SUM(Q53:Q60)</f>
        <v>8.379999999999999</v>
      </c>
      <c r="R52" s="161"/>
      <c r="S52" s="161"/>
      <c r="T52" s="161"/>
      <c r="U52" s="161"/>
      <c r="V52" s="161">
        <f>SUM(V53:V60)</f>
        <v>23.349999999999998</v>
      </c>
      <c r="W52" s="161"/>
      <c r="X52" s="161"/>
      <c r="Y52" s="161"/>
      <c r="AG52" t="s">
        <v>133</v>
      </c>
    </row>
    <row r="53" spans="1:60" ht="20.399999999999999" outlineLevel="1" x14ac:dyDescent="0.25">
      <c r="A53" s="175">
        <v>35</v>
      </c>
      <c r="B53" s="176" t="s">
        <v>212</v>
      </c>
      <c r="C53" s="183" t="s">
        <v>213</v>
      </c>
      <c r="D53" s="177" t="s">
        <v>197</v>
      </c>
      <c r="E53" s="178">
        <v>7</v>
      </c>
      <c r="F53" s="179"/>
      <c r="G53" s="180">
        <f t="shared" ref="G53:G60" si="7">ROUND(E53*F53,2)</f>
        <v>0</v>
      </c>
      <c r="H53" s="159"/>
      <c r="I53" s="158">
        <f t="shared" ref="I53:I60" si="8">ROUND(E53*H53,2)</f>
        <v>0</v>
      </c>
      <c r="J53" s="159"/>
      <c r="K53" s="158">
        <f t="shared" ref="K53:K60" si="9">ROUND(E53*J53,2)</f>
        <v>0</v>
      </c>
      <c r="L53" s="158">
        <v>15</v>
      </c>
      <c r="M53" s="158">
        <f t="shared" ref="M53:M60" si="10">G53*(1+L53/100)</f>
        <v>0</v>
      </c>
      <c r="N53" s="157">
        <v>0</v>
      </c>
      <c r="O53" s="157">
        <f t="shared" ref="O53:O60" si="11">ROUND(E53*N53,2)</f>
        <v>0</v>
      </c>
      <c r="P53" s="157">
        <v>0</v>
      </c>
      <c r="Q53" s="157">
        <f t="shared" ref="Q53:Q60" si="12">ROUND(E53*P53,2)</f>
        <v>0</v>
      </c>
      <c r="R53" s="158"/>
      <c r="S53" s="158" t="s">
        <v>137</v>
      </c>
      <c r="T53" s="158" t="s">
        <v>137</v>
      </c>
      <c r="U53" s="158">
        <v>0.03</v>
      </c>
      <c r="V53" s="158">
        <f t="shared" ref="V53:V60" si="13">ROUND(E53*U53,2)</f>
        <v>0.21</v>
      </c>
      <c r="W53" s="158"/>
      <c r="X53" s="158" t="s">
        <v>138</v>
      </c>
      <c r="Y53" s="158" t="s">
        <v>139</v>
      </c>
      <c r="Z53" s="147"/>
      <c r="AA53" s="147"/>
      <c r="AB53" s="147"/>
      <c r="AC53" s="147"/>
      <c r="AD53" s="147"/>
      <c r="AE53" s="147"/>
      <c r="AF53" s="147"/>
      <c r="AG53" s="147" t="s">
        <v>140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.399999999999999" outlineLevel="1" x14ac:dyDescent="0.25">
      <c r="A54" s="175">
        <v>36</v>
      </c>
      <c r="B54" s="176" t="s">
        <v>214</v>
      </c>
      <c r="C54" s="183" t="s">
        <v>215</v>
      </c>
      <c r="D54" s="177" t="s">
        <v>197</v>
      </c>
      <c r="E54" s="178">
        <v>7</v>
      </c>
      <c r="F54" s="179"/>
      <c r="G54" s="180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137</v>
      </c>
      <c r="T54" s="158" t="s">
        <v>137</v>
      </c>
      <c r="U54" s="158">
        <v>0.05</v>
      </c>
      <c r="V54" s="158">
        <f t="shared" si="13"/>
        <v>0.35</v>
      </c>
      <c r="W54" s="158"/>
      <c r="X54" s="158" t="s">
        <v>138</v>
      </c>
      <c r="Y54" s="158" t="s">
        <v>139</v>
      </c>
      <c r="Z54" s="147"/>
      <c r="AA54" s="147"/>
      <c r="AB54" s="147"/>
      <c r="AC54" s="147"/>
      <c r="AD54" s="147"/>
      <c r="AE54" s="147"/>
      <c r="AF54" s="147"/>
      <c r="AG54" s="147" t="s">
        <v>140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5">
        <v>37</v>
      </c>
      <c r="B55" s="176" t="s">
        <v>216</v>
      </c>
      <c r="C55" s="183" t="s">
        <v>217</v>
      </c>
      <c r="D55" s="177" t="s">
        <v>136</v>
      </c>
      <c r="E55" s="178">
        <v>9.7112999999999996</v>
      </c>
      <c r="F55" s="179"/>
      <c r="G55" s="180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7">
        <v>1E-3</v>
      </c>
      <c r="O55" s="157">
        <f t="shared" si="11"/>
        <v>0.01</v>
      </c>
      <c r="P55" s="157">
        <v>6.2E-2</v>
      </c>
      <c r="Q55" s="157">
        <f t="shared" si="12"/>
        <v>0.6</v>
      </c>
      <c r="R55" s="158"/>
      <c r="S55" s="158" t="s">
        <v>137</v>
      </c>
      <c r="T55" s="158" t="s">
        <v>137</v>
      </c>
      <c r="U55" s="158">
        <v>0.61199999999999999</v>
      </c>
      <c r="V55" s="158">
        <f t="shared" si="13"/>
        <v>5.94</v>
      </c>
      <c r="W55" s="158"/>
      <c r="X55" s="158" t="s">
        <v>138</v>
      </c>
      <c r="Y55" s="158" t="s">
        <v>139</v>
      </c>
      <c r="Z55" s="147"/>
      <c r="AA55" s="147"/>
      <c r="AB55" s="147"/>
      <c r="AC55" s="147"/>
      <c r="AD55" s="147"/>
      <c r="AE55" s="147"/>
      <c r="AF55" s="147"/>
      <c r="AG55" s="147" t="s">
        <v>140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5">
        <v>38</v>
      </c>
      <c r="B56" s="176" t="s">
        <v>218</v>
      </c>
      <c r="C56" s="183" t="s">
        <v>219</v>
      </c>
      <c r="D56" s="177" t="s">
        <v>136</v>
      </c>
      <c r="E56" s="178">
        <v>10.819000000000001</v>
      </c>
      <c r="F56" s="179"/>
      <c r="G56" s="180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7">
        <v>1.17E-3</v>
      </c>
      <c r="O56" s="157">
        <f t="shared" si="11"/>
        <v>0.01</v>
      </c>
      <c r="P56" s="157">
        <v>8.7999999999999995E-2</v>
      </c>
      <c r="Q56" s="157">
        <f t="shared" si="12"/>
        <v>0.95</v>
      </c>
      <c r="R56" s="158"/>
      <c r="S56" s="158" t="s">
        <v>137</v>
      </c>
      <c r="T56" s="158" t="s">
        <v>137</v>
      </c>
      <c r="U56" s="158">
        <v>0.55600000000000005</v>
      </c>
      <c r="V56" s="158">
        <f t="shared" si="13"/>
        <v>6.02</v>
      </c>
      <c r="W56" s="158"/>
      <c r="X56" s="158" t="s">
        <v>138</v>
      </c>
      <c r="Y56" s="158" t="s">
        <v>139</v>
      </c>
      <c r="Z56" s="147"/>
      <c r="AA56" s="147"/>
      <c r="AB56" s="147"/>
      <c r="AC56" s="147"/>
      <c r="AD56" s="147"/>
      <c r="AE56" s="147"/>
      <c r="AF56" s="147"/>
      <c r="AG56" s="147" t="s">
        <v>140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5">
        <v>39</v>
      </c>
      <c r="B57" s="176" t="s">
        <v>220</v>
      </c>
      <c r="C57" s="183" t="s">
        <v>221</v>
      </c>
      <c r="D57" s="177" t="s">
        <v>136</v>
      </c>
      <c r="E57" s="178">
        <v>1.2</v>
      </c>
      <c r="F57" s="179"/>
      <c r="G57" s="180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7">
        <v>1.17E-3</v>
      </c>
      <c r="O57" s="157">
        <f t="shared" si="11"/>
        <v>0</v>
      </c>
      <c r="P57" s="157">
        <v>7.5999999999999998E-2</v>
      </c>
      <c r="Q57" s="157">
        <f t="shared" si="12"/>
        <v>0.09</v>
      </c>
      <c r="R57" s="158"/>
      <c r="S57" s="158" t="s">
        <v>137</v>
      </c>
      <c r="T57" s="158" t="s">
        <v>137</v>
      </c>
      <c r="U57" s="158">
        <v>0.93899999999999995</v>
      </c>
      <c r="V57" s="158">
        <f t="shared" si="13"/>
        <v>1.1299999999999999</v>
      </c>
      <c r="W57" s="158"/>
      <c r="X57" s="158" t="s">
        <v>138</v>
      </c>
      <c r="Y57" s="158" t="s">
        <v>139</v>
      </c>
      <c r="Z57" s="147"/>
      <c r="AA57" s="147"/>
      <c r="AB57" s="147"/>
      <c r="AC57" s="147"/>
      <c r="AD57" s="147"/>
      <c r="AE57" s="147"/>
      <c r="AF57" s="147"/>
      <c r="AG57" s="147" t="s">
        <v>140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5">
        <v>40</v>
      </c>
      <c r="B58" s="176" t="s">
        <v>222</v>
      </c>
      <c r="C58" s="183" t="s">
        <v>223</v>
      </c>
      <c r="D58" s="177" t="s">
        <v>192</v>
      </c>
      <c r="E58" s="178">
        <v>3.3598599999999998</v>
      </c>
      <c r="F58" s="179"/>
      <c r="G58" s="180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7">
        <v>1.2800000000000001E-3</v>
      </c>
      <c r="O58" s="157">
        <f t="shared" si="11"/>
        <v>0</v>
      </c>
      <c r="P58" s="157">
        <v>1.8</v>
      </c>
      <c r="Q58" s="157">
        <f t="shared" si="12"/>
        <v>6.05</v>
      </c>
      <c r="R58" s="158"/>
      <c r="S58" s="158" t="s">
        <v>137</v>
      </c>
      <c r="T58" s="158" t="s">
        <v>137</v>
      </c>
      <c r="U58" s="158">
        <v>1.52</v>
      </c>
      <c r="V58" s="158">
        <f t="shared" si="13"/>
        <v>5.1100000000000003</v>
      </c>
      <c r="W58" s="158"/>
      <c r="X58" s="158" t="s">
        <v>138</v>
      </c>
      <c r="Y58" s="158" t="s">
        <v>139</v>
      </c>
      <c r="Z58" s="147"/>
      <c r="AA58" s="147"/>
      <c r="AB58" s="147"/>
      <c r="AC58" s="147"/>
      <c r="AD58" s="147"/>
      <c r="AE58" s="147"/>
      <c r="AF58" s="147"/>
      <c r="AG58" s="147" t="s">
        <v>140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5">
        <v>41</v>
      </c>
      <c r="B59" s="176" t="s">
        <v>224</v>
      </c>
      <c r="C59" s="183" t="s">
        <v>225</v>
      </c>
      <c r="D59" s="177" t="s">
        <v>136</v>
      </c>
      <c r="E59" s="178">
        <v>15</v>
      </c>
      <c r="F59" s="179"/>
      <c r="G59" s="180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7">
        <v>0</v>
      </c>
      <c r="O59" s="157">
        <f t="shared" si="11"/>
        <v>0</v>
      </c>
      <c r="P59" s="157">
        <v>4.5999999999999999E-2</v>
      </c>
      <c r="Q59" s="157">
        <f t="shared" si="12"/>
        <v>0.69</v>
      </c>
      <c r="R59" s="158"/>
      <c r="S59" s="158" t="s">
        <v>137</v>
      </c>
      <c r="T59" s="158" t="s">
        <v>137</v>
      </c>
      <c r="U59" s="158">
        <v>0.26</v>
      </c>
      <c r="V59" s="158">
        <f t="shared" si="13"/>
        <v>3.9</v>
      </c>
      <c r="W59" s="158"/>
      <c r="X59" s="158" t="s">
        <v>138</v>
      </c>
      <c r="Y59" s="158" t="s">
        <v>139</v>
      </c>
      <c r="Z59" s="147"/>
      <c r="AA59" s="147"/>
      <c r="AB59" s="147"/>
      <c r="AC59" s="147"/>
      <c r="AD59" s="147"/>
      <c r="AE59" s="147"/>
      <c r="AF59" s="147"/>
      <c r="AG59" s="147" t="s">
        <v>140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5">
        <v>42</v>
      </c>
      <c r="B60" s="176" t="s">
        <v>226</v>
      </c>
      <c r="C60" s="183" t="s">
        <v>227</v>
      </c>
      <c r="D60" s="177" t="s">
        <v>151</v>
      </c>
      <c r="E60" s="178">
        <v>9.9</v>
      </c>
      <c r="F60" s="179"/>
      <c r="G60" s="180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7">
        <v>0</v>
      </c>
      <c r="O60" s="157">
        <f t="shared" si="11"/>
        <v>0</v>
      </c>
      <c r="P60" s="157">
        <v>4.0000000000000002E-4</v>
      </c>
      <c r="Q60" s="157">
        <f t="shared" si="12"/>
        <v>0</v>
      </c>
      <c r="R60" s="158"/>
      <c r="S60" s="158" t="s">
        <v>137</v>
      </c>
      <c r="T60" s="158" t="s">
        <v>137</v>
      </c>
      <c r="U60" s="158">
        <v>7.0000000000000007E-2</v>
      </c>
      <c r="V60" s="158">
        <f t="shared" si="13"/>
        <v>0.69</v>
      </c>
      <c r="W60" s="158"/>
      <c r="X60" s="158" t="s">
        <v>138</v>
      </c>
      <c r="Y60" s="158" t="s">
        <v>139</v>
      </c>
      <c r="Z60" s="147"/>
      <c r="AA60" s="147"/>
      <c r="AB60" s="147"/>
      <c r="AC60" s="147"/>
      <c r="AD60" s="147"/>
      <c r="AE60" s="147"/>
      <c r="AF60" s="147"/>
      <c r="AG60" s="147" t="s">
        <v>140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5">
      <c r="A61" s="162" t="s">
        <v>132</v>
      </c>
      <c r="B61" s="163" t="s">
        <v>76</v>
      </c>
      <c r="C61" s="182" t="s">
        <v>77</v>
      </c>
      <c r="D61" s="164"/>
      <c r="E61" s="165"/>
      <c r="F61" s="166"/>
      <c r="G61" s="167">
        <f>SUMIF(AG62:AG62,"&lt;&gt;NOR",G62:G62)</f>
        <v>0</v>
      </c>
      <c r="H61" s="161"/>
      <c r="I61" s="161">
        <f>SUM(I62:I62)</f>
        <v>0</v>
      </c>
      <c r="J61" s="161"/>
      <c r="K61" s="161">
        <f>SUM(K62:K62)</f>
        <v>0</v>
      </c>
      <c r="L61" s="161"/>
      <c r="M61" s="161">
        <f>SUM(M62:M62)</f>
        <v>0</v>
      </c>
      <c r="N61" s="160"/>
      <c r="O61" s="160">
        <f>SUM(O62:O62)</f>
        <v>0</v>
      </c>
      <c r="P61" s="160"/>
      <c r="Q61" s="160">
        <f>SUM(Q62:Q62)</f>
        <v>0.09</v>
      </c>
      <c r="R61" s="161"/>
      <c r="S61" s="161"/>
      <c r="T61" s="161"/>
      <c r="U61" s="161"/>
      <c r="V61" s="161">
        <f>SUM(V62:V62)</f>
        <v>3.5</v>
      </c>
      <c r="W61" s="161"/>
      <c r="X61" s="161"/>
      <c r="Y61" s="161"/>
      <c r="AG61" t="s">
        <v>133</v>
      </c>
    </row>
    <row r="62" spans="1:60" outlineLevel="1" x14ac:dyDescent="0.25">
      <c r="A62" s="175">
        <v>43</v>
      </c>
      <c r="B62" s="176" t="s">
        <v>228</v>
      </c>
      <c r="C62" s="183" t="s">
        <v>229</v>
      </c>
      <c r="D62" s="177" t="s">
        <v>197</v>
      </c>
      <c r="E62" s="178">
        <v>6</v>
      </c>
      <c r="F62" s="179"/>
      <c r="G62" s="180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15</v>
      </c>
      <c r="M62" s="158">
        <f>G62*(1+L62/100)</f>
        <v>0</v>
      </c>
      <c r="N62" s="157">
        <v>4.8999999999999998E-4</v>
      </c>
      <c r="O62" s="157">
        <f>ROUND(E62*N62,2)</f>
        <v>0</v>
      </c>
      <c r="P62" s="157">
        <v>1.4999999999999999E-2</v>
      </c>
      <c r="Q62" s="157">
        <f>ROUND(E62*P62,2)</f>
        <v>0.09</v>
      </c>
      <c r="R62" s="158"/>
      <c r="S62" s="158" t="s">
        <v>137</v>
      </c>
      <c r="T62" s="158" t="s">
        <v>137</v>
      </c>
      <c r="U62" s="158">
        <v>0.58377999999999997</v>
      </c>
      <c r="V62" s="158">
        <f>ROUND(E62*U62,2)</f>
        <v>3.5</v>
      </c>
      <c r="W62" s="158"/>
      <c r="X62" s="158" t="s">
        <v>147</v>
      </c>
      <c r="Y62" s="158" t="s">
        <v>139</v>
      </c>
      <c r="Z62" s="147"/>
      <c r="AA62" s="147"/>
      <c r="AB62" s="147"/>
      <c r="AC62" s="147"/>
      <c r="AD62" s="147"/>
      <c r="AE62" s="147"/>
      <c r="AF62" s="147"/>
      <c r="AG62" s="147" t="s">
        <v>148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5">
      <c r="A63" s="162" t="s">
        <v>132</v>
      </c>
      <c r="B63" s="163" t="s">
        <v>78</v>
      </c>
      <c r="C63" s="182" t="s">
        <v>79</v>
      </c>
      <c r="D63" s="164"/>
      <c r="E63" s="165"/>
      <c r="F63" s="166"/>
      <c r="G63" s="167">
        <f>SUMIF(AG64:AG67,"&lt;&gt;NOR",G64:G67)</f>
        <v>0</v>
      </c>
      <c r="H63" s="161"/>
      <c r="I63" s="161">
        <f>SUM(I64:I67)</f>
        <v>0</v>
      </c>
      <c r="J63" s="161"/>
      <c r="K63" s="161">
        <f>SUM(K64:K67)</f>
        <v>0</v>
      </c>
      <c r="L63" s="161"/>
      <c r="M63" s="161">
        <f>SUM(M64:M67)</f>
        <v>0</v>
      </c>
      <c r="N63" s="160"/>
      <c r="O63" s="160">
        <f>SUM(O64:O67)</f>
        <v>0.02</v>
      </c>
      <c r="P63" s="160"/>
      <c r="Q63" s="160">
        <f>SUM(Q64:Q67)</f>
        <v>0</v>
      </c>
      <c r="R63" s="161"/>
      <c r="S63" s="161"/>
      <c r="T63" s="161"/>
      <c r="U63" s="161"/>
      <c r="V63" s="161">
        <f>SUM(V64:V67)</f>
        <v>2.4299999999999997</v>
      </c>
      <c r="W63" s="161"/>
      <c r="X63" s="161"/>
      <c r="Y63" s="161"/>
      <c r="AG63" t="s">
        <v>133</v>
      </c>
    </row>
    <row r="64" spans="1:60" ht="20.399999999999999" outlineLevel="1" x14ac:dyDescent="0.25">
      <c r="A64" s="175">
        <v>44</v>
      </c>
      <c r="B64" s="176" t="s">
        <v>230</v>
      </c>
      <c r="C64" s="183" t="s">
        <v>231</v>
      </c>
      <c r="D64" s="177" t="s">
        <v>136</v>
      </c>
      <c r="E64" s="178">
        <v>5</v>
      </c>
      <c r="F64" s="179"/>
      <c r="G64" s="180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7">
        <v>3.6800000000000001E-3</v>
      </c>
      <c r="O64" s="157">
        <f>ROUND(E64*N64,2)</f>
        <v>0.02</v>
      </c>
      <c r="P64" s="157">
        <v>0</v>
      </c>
      <c r="Q64" s="157">
        <f>ROUND(E64*P64,2)</f>
        <v>0</v>
      </c>
      <c r="R64" s="158"/>
      <c r="S64" s="158" t="s">
        <v>137</v>
      </c>
      <c r="T64" s="158" t="s">
        <v>137</v>
      </c>
      <c r="U64" s="158">
        <v>0.38500000000000001</v>
      </c>
      <c r="V64" s="158">
        <f>ROUND(E64*U64,2)</f>
        <v>1.93</v>
      </c>
      <c r="W64" s="158"/>
      <c r="X64" s="158" t="s">
        <v>138</v>
      </c>
      <c r="Y64" s="158" t="s">
        <v>139</v>
      </c>
      <c r="Z64" s="147"/>
      <c r="AA64" s="147"/>
      <c r="AB64" s="147"/>
      <c r="AC64" s="147"/>
      <c r="AD64" s="147"/>
      <c r="AE64" s="147"/>
      <c r="AF64" s="147"/>
      <c r="AG64" s="147" t="s">
        <v>140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30.6" outlineLevel="1" x14ac:dyDescent="0.25">
      <c r="A65" s="175">
        <v>45</v>
      </c>
      <c r="B65" s="176" t="s">
        <v>232</v>
      </c>
      <c r="C65" s="183" t="s">
        <v>233</v>
      </c>
      <c r="D65" s="177" t="s">
        <v>151</v>
      </c>
      <c r="E65" s="178">
        <v>2</v>
      </c>
      <c r="F65" s="179"/>
      <c r="G65" s="180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7">
        <v>2.9E-4</v>
      </c>
      <c r="O65" s="157">
        <f>ROUND(E65*N65,2)</f>
        <v>0</v>
      </c>
      <c r="P65" s="157">
        <v>0</v>
      </c>
      <c r="Q65" s="157">
        <f>ROUND(E65*P65,2)</f>
        <v>0</v>
      </c>
      <c r="R65" s="158"/>
      <c r="S65" s="158" t="s">
        <v>137</v>
      </c>
      <c r="T65" s="158" t="s">
        <v>137</v>
      </c>
      <c r="U65" s="158">
        <v>0.11</v>
      </c>
      <c r="V65" s="158">
        <f>ROUND(E65*U65,2)</f>
        <v>0.22</v>
      </c>
      <c r="W65" s="158"/>
      <c r="X65" s="158" t="s">
        <v>138</v>
      </c>
      <c r="Y65" s="158" t="s">
        <v>139</v>
      </c>
      <c r="Z65" s="147"/>
      <c r="AA65" s="147"/>
      <c r="AB65" s="147"/>
      <c r="AC65" s="147"/>
      <c r="AD65" s="147"/>
      <c r="AE65" s="147"/>
      <c r="AF65" s="147"/>
      <c r="AG65" s="147" t="s">
        <v>140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30.6" outlineLevel="1" x14ac:dyDescent="0.25">
      <c r="A66" s="169">
        <v>46</v>
      </c>
      <c r="B66" s="170" t="s">
        <v>234</v>
      </c>
      <c r="C66" s="184" t="s">
        <v>235</v>
      </c>
      <c r="D66" s="171" t="s">
        <v>151</v>
      </c>
      <c r="E66" s="172">
        <v>2</v>
      </c>
      <c r="F66" s="173"/>
      <c r="G66" s="174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7">
        <v>2.9E-4</v>
      </c>
      <c r="O66" s="157">
        <f>ROUND(E66*N66,2)</f>
        <v>0</v>
      </c>
      <c r="P66" s="157">
        <v>0</v>
      </c>
      <c r="Q66" s="157">
        <f>ROUND(E66*P66,2)</f>
        <v>0</v>
      </c>
      <c r="R66" s="158"/>
      <c r="S66" s="158" t="s">
        <v>137</v>
      </c>
      <c r="T66" s="158" t="s">
        <v>137</v>
      </c>
      <c r="U66" s="158">
        <v>0.14000000000000001</v>
      </c>
      <c r="V66" s="158">
        <f>ROUND(E66*U66,2)</f>
        <v>0.28000000000000003</v>
      </c>
      <c r="W66" s="158"/>
      <c r="X66" s="158" t="s">
        <v>138</v>
      </c>
      <c r="Y66" s="158" t="s">
        <v>139</v>
      </c>
      <c r="Z66" s="147"/>
      <c r="AA66" s="147"/>
      <c r="AB66" s="147"/>
      <c r="AC66" s="147"/>
      <c r="AD66" s="147"/>
      <c r="AE66" s="147"/>
      <c r="AF66" s="147"/>
      <c r="AG66" s="147" t="s">
        <v>140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>
        <v>47</v>
      </c>
      <c r="B67" s="155" t="s">
        <v>236</v>
      </c>
      <c r="C67" s="185" t="s">
        <v>237</v>
      </c>
      <c r="D67" s="156" t="s">
        <v>0</v>
      </c>
      <c r="E67" s="181"/>
      <c r="F67" s="159"/>
      <c r="G67" s="158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137</v>
      </c>
      <c r="T67" s="158" t="s">
        <v>137</v>
      </c>
      <c r="U67" s="158">
        <v>0</v>
      </c>
      <c r="V67" s="158">
        <f>ROUND(E67*U67,2)</f>
        <v>0</v>
      </c>
      <c r="W67" s="158"/>
      <c r="X67" s="158" t="s">
        <v>238</v>
      </c>
      <c r="Y67" s="158" t="s">
        <v>139</v>
      </c>
      <c r="Z67" s="147"/>
      <c r="AA67" s="147"/>
      <c r="AB67" s="147"/>
      <c r="AC67" s="147"/>
      <c r="AD67" s="147"/>
      <c r="AE67" s="147"/>
      <c r="AF67" s="147"/>
      <c r="AG67" s="147" t="s">
        <v>239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5">
      <c r="A68" s="162" t="s">
        <v>132</v>
      </c>
      <c r="B68" s="163" t="s">
        <v>80</v>
      </c>
      <c r="C68" s="182" t="s">
        <v>81</v>
      </c>
      <c r="D68" s="164"/>
      <c r="E68" s="165"/>
      <c r="F68" s="166"/>
      <c r="G68" s="167">
        <f>SUMIF(AG69:AG77,"&lt;&gt;NOR",G69:G77)</f>
        <v>0</v>
      </c>
      <c r="H68" s="161"/>
      <c r="I68" s="161">
        <f>SUM(I69:I77)</f>
        <v>0</v>
      </c>
      <c r="J68" s="161"/>
      <c r="K68" s="161">
        <f>SUM(K69:K77)</f>
        <v>0</v>
      </c>
      <c r="L68" s="161"/>
      <c r="M68" s="161">
        <f>SUM(M69:M77)</f>
        <v>0</v>
      </c>
      <c r="N68" s="160"/>
      <c r="O68" s="160">
        <f>SUM(O69:O77)</f>
        <v>0.32000000000000006</v>
      </c>
      <c r="P68" s="160"/>
      <c r="Q68" s="160">
        <f>SUM(Q69:Q77)</f>
        <v>0.02</v>
      </c>
      <c r="R68" s="161"/>
      <c r="S68" s="161"/>
      <c r="T68" s="161"/>
      <c r="U68" s="161"/>
      <c r="V68" s="161">
        <f>SUM(V69:V77)</f>
        <v>38.190000000000012</v>
      </c>
      <c r="W68" s="161"/>
      <c r="X68" s="161"/>
      <c r="Y68" s="161"/>
      <c r="AG68" t="s">
        <v>133</v>
      </c>
    </row>
    <row r="69" spans="1:60" ht="20.399999999999999" outlineLevel="1" x14ac:dyDescent="0.25">
      <c r="A69" s="175">
        <v>48</v>
      </c>
      <c r="B69" s="176" t="s">
        <v>240</v>
      </c>
      <c r="C69" s="183" t="s">
        <v>241</v>
      </c>
      <c r="D69" s="177" t="s">
        <v>136</v>
      </c>
      <c r="E69" s="178">
        <v>61.506100000000004</v>
      </c>
      <c r="F69" s="179"/>
      <c r="G69" s="180">
        <f t="shared" ref="G69:G77" si="14">ROUND(E69*F69,2)</f>
        <v>0</v>
      </c>
      <c r="H69" s="159"/>
      <c r="I69" s="158">
        <f t="shared" ref="I69:I77" si="15">ROUND(E69*H69,2)</f>
        <v>0</v>
      </c>
      <c r="J69" s="159"/>
      <c r="K69" s="158">
        <f t="shared" ref="K69:K77" si="16">ROUND(E69*J69,2)</f>
        <v>0</v>
      </c>
      <c r="L69" s="158">
        <v>15</v>
      </c>
      <c r="M69" s="158">
        <f t="shared" ref="M69:M77" si="17">G69*(1+L69/100)</f>
        <v>0</v>
      </c>
      <c r="N69" s="157">
        <v>2.1000000000000001E-4</v>
      </c>
      <c r="O69" s="157">
        <f t="shared" ref="O69:O77" si="18">ROUND(E69*N69,2)</f>
        <v>0.01</v>
      </c>
      <c r="P69" s="157">
        <v>0</v>
      </c>
      <c r="Q69" s="157">
        <f t="shared" ref="Q69:Q77" si="19">ROUND(E69*P69,2)</f>
        <v>0</v>
      </c>
      <c r="R69" s="158"/>
      <c r="S69" s="158" t="s">
        <v>137</v>
      </c>
      <c r="T69" s="158" t="s">
        <v>137</v>
      </c>
      <c r="U69" s="158">
        <v>0.16</v>
      </c>
      <c r="V69" s="158">
        <f t="shared" ref="V69:V77" si="20">ROUND(E69*U69,2)</f>
        <v>9.84</v>
      </c>
      <c r="W69" s="158"/>
      <c r="X69" s="158" t="s">
        <v>138</v>
      </c>
      <c r="Y69" s="158" t="s">
        <v>139</v>
      </c>
      <c r="Z69" s="147"/>
      <c r="AA69" s="147"/>
      <c r="AB69" s="147"/>
      <c r="AC69" s="147"/>
      <c r="AD69" s="147"/>
      <c r="AE69" s="147"/>
      <c r="AF69" s="147"/>
      <c r="AG69" s="147" t="s">
        <v>140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.399999999999999" outlineLevel="1" x14ac:dyDescent="0.25">
      <c r="A70" s="175">
        <v>49</v>
      </c>
      <c r="B70" s="176" t="s">
        <v>242</v>
      </c>
      <c r="C70" s="183" t="s">
        <v>243</v>
      </c>
      <c r="D70" s="177" t="s">
        <v>136</v>
      </c>
      <c r="E70" s="178">
        <v>34.9</v>
      </c>
      <c r="F70" s="179"/>
      <c r="G70" s="180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7">
        <v>2.0000000000000001E-4</v>
      </c>
      <c r="O70" s="157">
        <f t="shared" si="18"/>
        <v>0.01</v>
      </c>
      <c r="P70" s="157">
        <v>0</v>
      </c>
      <c r="Q70" s="157">
        <f t="shared" si="19"/>
        <v>0</v>
      </c>
      <c r="R70" s="158"/>
      <c r="S70" s="158" t="s">
        <v>137</v>
      </c>
      <c r="T70" s="158" t="s">
        <v>137</v>
      </c>
      <c r="U70" s="158">
        <v>0.14000000000000001</v>
      </c>
      <c r="V70" s="158">
        <f t="shared" si="20"/>
        <v>4.8899999999999997</v>
      </c>
      <c r="W70" s="158"/>
      <c r="X70" s="158" t="s">
        <v>138</v>
      </c>
      <c r="Y70" s="158" t="s">
        <v>139</v>
      </c>
      <c r="Z70" s="147"/>
      <c r="AA70" s="147"/>
      <c r="AB70" s="147"/>
      <c r="AC70" s="147"/>
      <c r="AD70" s="147"/>
      <c r="AE70" s="147"/>
      <c r="AF70" s="147"/>
      <c r="AG70" s="147" t="s">
        <v>140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5">
        <v>50</v>
      </c>
      <c r="B71" s="176" t="s">
        <v>244</v>
      </c>
      <c r="C71" s="183" t="s">
        <v>245</v>
      </c>
      <c r="D71" s="177" t="s">
        <v>136</v>
      </c>
      <c r="E71" s="178">
        <v>86.79</v>
      </c>
      <c r="F71" s="179"/>
      <c r="G71" s="180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7">
        <v>1.0000000000000001E-5</v>
      </c>
      <c r="O71" s="157">
        <f t="shared" si="18"/>
        <v>0</v>
      </c>
      <c r="P71" s="157">
        <v>0</v>
      </c>
      <c r="Q71" s="157">
        <f t="shared" si="19"/>
        <v>0</v>
      </c>
      <c r="R71" s="158"/>
      <c r="S71" s="158" t="s">
        <v>137</v>
      </c>
      <c r="T71" s="158" t="s">
        <v>137</v>
      </c>
      <c r="U71" s="158">
        <v>7.0019999999999999E-2</v>
      </c>
      <c r="V71" s="158">
        <f t="shared" si="20"/>
        <v>6.08</v>
      </c>
      <c r="W71" s="158"/>
      <c r="X71" s="158" t="s">
        <v>147</v>
      </c>
      <c r="Y71" s="158" t="s">
        <v>139</v>
      </c>
      <c r="Z71" s="147"/>
      <c r="AA71" s="147"/>
      <c r="AB71" s="147"/>
      <c r="AC71" s="147"/>
      <c r="AD71" s="147"/>
      <c r="AE71" s="147"/>
      <c r="AF71" s="147"/>
      <c r="AG71" s="147" t="s">
        <v>148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 x14ac:dyDescent="0.25">
      <c r="A72" s="175">
        <v>51</v>
      </c>
      <c r="B72" s="176" t="s">
        <v>246</v>
      </c>
      <c r="C72" s="183" t="s">
        <v>247</v>
      </c>
      <c r="D72" s="177" t="s">
        <v>136</v>
      </c>
      <c r="E72" s="178">
        <v>78.900000000000006</v>
      </c>
      <c r="F72" s="179"/>
      <c r="G72" s="180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7">
        <v>0</v>
      </c>
      <c r="O72" s="157">
        <f t="shared" si="18"/>
        <v>0</v>
      </c>
      <c r="P72" s="157">
        <v>0</v>
      </c>
      <c r="Q72" s="157">
        <f t="shared" si="19"/>
        <v>0</v>
      </c>
      <c r="R72" s="158"/>
      <c r="S72" s="158" t="s">
        <v>137</v>
      </c>
      <c r="T72" s="158" t="s">
        <v>137</v>
      </c>
      <c r="U72" s="158">
        <v>0.15</v>
      </c>
      <c r="V72" s="158">
        <f t="shared" si="20"/>
        <v>11.84</v>
      </c>
      <c r="W72" s="158"/>
      <c r="X72" s="158" t="s">
        <v>138</v>
      </c>
      <c r="Y72" s="158" t="s">
        <v>139</v>
      </c>
      <c r="Z72" s="147"/>
      <c r="AA72" s="147"/>
      <c r="AB72" s="147"/>
      <c r="AC72" s="147"/>
      <c r="AD72" s="147"/>
      <c r="AE72" s="147"/>
      <c r="AF72" s="147"/>
      <c r="AG72" s="147" t="s">
        <v>140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5">
        <v>52</v>
      </c>
      <c r="B73" s="176" t="s">
        <v>248</v>
      </c>
      <c r="C73" s="183" t="s">
        <v>249</v>
      </c>
      <c r="D73" s="177" t="s">
        <v>136</v>
      </c>
      <c r="E73" s="178">
        <v>157.80000000000001</v>
      </c>
      <c r="F73" s="179"/>
      <c r="G73" s="180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7">
        <v>1.6999999999999999E-3</v>
      </c>
      <c r="O73" s="157">
        <f t="shared" si="18"/>
        <v>0.27</v>
      </c>
      <c r="P73" s="157">
        <v>0</v>
      </c>
      <c r="Q73" s="157">
        <f t="shared" si="19"/>
        <v>0</v>
      </c>
      <c r="R73" s="158" t="s">
        <v>250</v>
      </c>
      <c r="S73" s="158" t="s">
        <v>137</v>
      </c>
      <c r="T73" s="158" t="s">
        <v>137</v>
      </c>
      <c r="U73" s="158">
        <v>0</v>
      </c>
      <c r="V73" s="158">
        <f t="shared" si="20"/>
        <v>0</v>
      </c>
      <c r="W73" s="158"/>
      <c r="X73" s="158" t="s">
        <v>251</v>
      </c>
      <c r="Y73" s="158" t="s">
        <v>139</v>
      </c>
      <c r="Z73" s="147"/>
      <c r="AA73" s="147"/>
      <c r="AB73" s="147"/>
      <c r="AC73" s="147"/>
      <c r="AD73" s="147"/>
      <c r="AE73" s="147"/>
      <c r="AF73" s="147"/>
      <c r="AG73" s="147" t="s">
        <v>252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.399999999999999" outlineLevel="1" x14ac:dyDescent="0.25">
      <c r="A74" s="175">
        <v>53</v>
      </c>
      <c r="B74" s="176" t="s">
        <v>242</v>
      </c>
      <c r="C74" s="183" t="s">
        <v>243</v>
      </c>
      <c r="D74" s="177" t="s">
        <v>136</v>
      </c>
      <c r="E74" s="178">
        <v>19.25</v>
      </c>
      <c r="F74" s="179"/>
      <c r="G74" s="180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7">
        <v>2.0000000000000001E-4</v>
      </c>
      <c r="O74" s="157">
        <f t="shared" si="18"/>
        <v>0</v>
      </c>
      <c r="P74" s="157">
        <v>0</v>
      </c>
      <c r="Q74" s="157">
        <f t="shared" si="19"/>
        <v>0</v>
      </c>
      <c r="R74" s="158"/>
      <c r="S74" s="158" t="s">
        <v>137</v>
      </c>
      <c r="T74" s="158" t="s">
        <v>137</v>
      </c>
      <c r="U74" s="158">
        <v>0.14000000000000001</v>
      </c>
      <c r="V74" s="158">
        <f t="shared" si="20"/>
        <v>2.7</v>
      </c>
      <c r="W74" s="158"/>
      <c r="X74" s="158" t="s">
        <v>138</v>
      </c>
      <c r="Y74" s="158" t="s">
        <v>139</v>
      </c>
      <c r="Z74" s="147"/>
      <c r="AA74" s="147"/>
      <c r="AB74" s="147"/>
      <c r="AC74" s="147"/>
      <c r="AD74" s="147"/>
      <c r="AE74" s="147"/>
      <c r="AF74" s="147"/>
      <c r="AG74" s="147" t="s">
        <v>140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5">
        <v>54</v>
      </c>
      <c r="B75" s="176" t="s">
        <v>253</v>
      </c>
      <c r="C75" s="183" t="s">
        <v>254</v>
      </c>
      <c r="D75" s="177" t="s">
        <v>136</v>
      </c>
      <c r="E75" s="178">
        <v>7.8027499999999996</v>
      </c>
      <c r="F75" s="179"/>
      <c r="G75" s="180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7">
        <v>0</v>
      </c>
      <c r="O75" s="157">
        <f t="shared" si="18"/>
        <v>0</v>
      </c>
      <c r="P75" s="157">
        <v>3.13E-3</v>
      </c>
      <c r="Q75" s="157">
        <f t="shared" si="19"/>
        <v>0.02</v>
      </c>
      <c r="R75" s="158"/>
      <c r="S75" s="158" t="s">
        <v>137</v>
      </c>
      <c r="T75" s="158" t="s">
        <v>137</v>
      </c>
      <c r="U75" s="158">
        <v>0.1</v>
      </c>
      <c r="V75" s="158">
        <f t="shared" si="20"/>
        <v>0.78</v>
      </c>
      <c r="W75" s="158"/>
      <c r="X75" s="158" t="s">
        <v>138</v>
      </c>
      <c r="Y75" s="158" t="s">
        <v>139</v>
      </c>
      <c r="Z75" s="147"/>
      <c r="AA75" s="147"/>
      <c r="AB75" s="147"/>
      <c r="AC75" s="147"/>
      <c r="AD75" s="147"/>
      <c r="AE75" s="147"/>
      <c r="AF75" s="147"/>
      <c r="AG75" s="147" t="s">
        <v>140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.399999999999999" outlineLevel="1" x14ac:dyDescent="0.25">
      <c r="A76" s="175">
        <v>55</v>
      </c>
      <c r="B76" s="176" t="s">
        <v>255</v>
      </c>
      <c r="C76" s="183" t="s">
        <v>256</v>
      </c>
      <c r="D76" s="177" t="s">
        <v>136</v>
      </c>
      <c r="E76" s="178">
        <v>12.81325</v>
      </c>
      <c r="F76" s="179"/>
      <c r="G76" s="180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7">
        <v>2.3000000000000001E-4</v>
      </c>
      <c r="O76" s="157">
        <f t="shared" si="18"/>
        <v>0</v>
      </c>
      <c r="P76" s="157">
        <v>0</v>
      </c>
      <c r="Q76" s="157">
        <f t="shared" si="19"/>
        <v>0</v>
      </c>
      <c r="R76" s="158"/>
      <c r="S76" s="158" t="s">
        <v>137</v>
      </c>
      <c r="T76" s="158" t="s">
        <v>137</v>
      </c>
      <c r="U76" s="158">
        <v>0.161</v>
      </c>
      <c r="V76" s="158">
        <f t="shared" si="20"/>
        <v>2.06</v>
      </c>
      <c r="W76" s="158"/>
      <c r="X76" s="158" t="s">
        <v>138</v>
      </c>
      <c r="Y76" s="158" t="s">
        <v>139</v>
      </c>
      <c r="Z76" s="147"/>
      <c r="AA76" s="147"/>
      <c r="AB76" s="147"/>
      <c r="AC76" s="147"/>
      <c r="AD76" s="147"/>
      <c r="AE76" s="147"/>
      <c r="AF76" s="147"/>
      <c r="AG76" s="147" t="s">
        <v>140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5">
        <v>56</v>
      </c>
      <c r="B77" s="176" t="s">
        <v>257</v>
      </c>
      <c r="C77" s="183" t="s">
        <v>258</v>
      </c>
      <c r="D77" s="177" t="s">
        <v>136</v>
      </c>
      <c r="E77" s="178">
        <v>12.81325</v>
      </c>
      <c r="F77" s="179"/>
      <c r="G77" s="180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7">
        <v>2.0999999999999999E-3</v>
      </c>
      <c r="O77" s="157">
        <f t="shared" si="18"/>
        <v>0.03</v>
      </c>
      <c r="P77" s="157">
        <v>0</v>
      </c>
      <c r="Q77" s="157">
        <f t="shared" si="19"/>
        <v>0</v>
      </c>
      <c r="R77" s="158" t="s">
        <v>250</v>
      </c>
      <c r="S77" s="158" t="s">
        <v>137</v>
      </c>
      <c r="T77" s="158" t="s">
        <v>137</v>
      </c>
      <c r="U77" s="158">
        <v>0</v>
      </c>
      <c r="V77" s="158">
        <f t="shared" si="20"/>
        <v>0</v>
      </c>
      <c r="W77" s="158"/>
      <c r="X77" s="158" t="s">
        <v>251</v>
      </c>
      <c r="Y77" s="158" t="s">
        <v>139</v>
      </c>
      <c r="Z77" s="147"/>
      <c r="AA77" s="147"/>
      <c r="AB77" s="147"/>
      <c r="AC77" s="147"/>
      <c r="AD77" s="147"/>
      <c r="AE77" s="147"/>
      <c r="AF77" s="147"/>
      <c r="AG77" s="147" t="s">
        <v>252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5">
      <c r="A78" s="162" t="s">
        <v>132</v>
      </c>
      <c r="B78" s="163" t="s">
        <v>82</v>
      </c>
      <c r="C78" s="182" t="s">
        <v>83</v>
      </c>
      <c r="D78" s="164"/>
      <c r="E78" s="165"/>
      <c r="F78" s="166"/>
      <c r="G78" s="167">
        <f>SUMIF(AG79:AG83,"&lt;&gt;NOR",G79:G83)</f>
        <v>0</v>
      </c>
      <c r="H78" s="161"/>
      <c r="I78" s="161">
        <f>SUM(I79:I83)</f>
        <v>0</v>
      </c>
      <c r="J78" s="161"/>
      <c r="K78" s="161">
        <f>SUM(K79:K83)</f>
        <v>0</v>
      </c>
      <c r="L78" s="161"/>
      <c r="M78" s="161">
        <f>SUM(M79:M83)</f>
        <v>0</v>
      </c>
      <c r="N78" s="160"/>
      <c r="O78" s="160">
        <f>SUM(O79:O83)</f>
        <v>1.1200000000000001</v>
      </c>
      <c r="P78" s="160"/>
      <c r="Q78" s="160">
        <f>SUM(Q79:Q83)</f>
        <v>1.6400000000000001</v>
      </c>
      <c r="R78" s="161"/>
      <c r="S78" s="161"/>
      <c r="T78" s="161"/>
      <c r="U78" s="161"/>
      <c r="V78" s="161">
        <f>SUM(V79:V83)</f>
        <v>57.79</v>
      </c>
      <c r="W78" s="161"/>
      <c r="X78" s="161"/>
      <c r="Y78" s="161"/>
      <c r="AG78" t="s">
        <v>133</v>
      </c>
    </row>
    <row r="79" spans="1:60" outlineLevel="1" x14ac:dyDescent="0.25">
      <c r="A79" s="175">
        <v>57</v>
      </c>
      <c r="B79" s="176" t="s">
        <v>259</v>
      </c>
      <c r="C79" s="183" t="s">
        <v>260</v>
      </c>
      <c r="D79" s="177" t="s">
        <v>192</v>
      </c>
      <c r="E79" s="178">
        <v>1.2765599999999999</v>
      </c>
      <c r="F79" s="179"/>
      <c r="G79" s="180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15</v>
      </c>
      <c r="M79" s="158">
        <f>G79*(1+L79/100)</f>
        <v>0</v>
      </c>
      <c r="N79" s="157">
        <v>2.3570000000000001E-2</v>
      </c>
      <c r="O79" s="157">
        <f>ROUND(E79*N79,2)</f>
        <v>0.03</v>
      </c>
      <c r="P79" s="157">
        <v>0</v>
      </c>
      <c r="Q79" s="157">
        <f>ROUND(E79*P79,2)</f>
        <v>0</v>
      </c>
      <c r="R79" s="158"/>
      <c r="S79" s="158" t="s">
        <v>137</v>
      </c>
      <c r="T79" s="158" t="s">
        <v>137</v>
      </c>
      <c r="U79" s="158">
        <v>0</v>
      </c>
      <c r="V79" s="158">
        <f>ROUND(E79*U79,2)</f>
        <v>0</v>
      </c>
      <c r="W79" s="158"/>
      <c r="X79" s="158" t="s">
        <v>138</v>
      </c>
      <c r="Y79" s="158" t="s">
        <v>139</v>
      </c>
      <c r="Z79" s="147"/>
      <c r="AA79" s="147"/>
      <c r="AB79" s="147"/>
      <c r="AC79" s="147"/>
      <c r="AD79" s="147"/>
      <c r="AE79" s="147"/>
      <c r="AF79" s="147"/>
      <c r="AG79" s="147" t="s">
        <v>140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.399999999999999" outlineLevel="1" x14ac:dyDescent="0.25">
      <c r="A80" s="175">
        <v>58</v>
      </c>
      <c r="B80" s="176" t="s">
        <v>261</v>
      </c>
      <c r="C80" s="183" t="s">
        <v>262</v>
      </c>
      <c r="D80" s="177" t="s">
        <v>151</v>
      </c>
      <c r="E80" s="178">
        <v>68.25</v>
      </c>
      <c r="F80" s="179"/>
      <c r="G80" s="180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15</v>
      </c>
      <c r="M80" s="158">
        <f>G80*(1+L80/100)</f>
        <v>0</v>
      </c>
      <c r="N80" s="157">
        <v>1.585E-2</v>
      </c>
      <c r="O80" s="157">
        <f>ROUND(E80*N80,2)</f>
        <v>1.08</v>
      </c>
      <c r="P80" s="157">
        <v>0</v>
      </c>
      <c r="Q80" s="157">
        <f>ROUND(E80*P80,2)</f>
        <v>0</v>
      </c>
      <c r="R80" s="158"/>
      <c r="S80" s="158" t="s">
        <v>137</v>
      </c>
      <c r="T80" s="158" t="s">
        <v>137</v>
      </c>
      <c r="U80" s="158">
        <v>0.59799999999999998</v>
      </c>
      <c r="V80" s="158">
        <f>ROUND(E80*U80,2)</f>
        <v>40.81</v>
      </c>
      <c r="W80" s="158"/>
      <c r="X80" s="158" t="s">
        <v>138</v>
      </c>
      <c r="Y80" s="158" t="s">
        <v>139</v>
      </c>
      <c r="Z80" s="147"/>
      <c r="AA80" s="147"/>
      <c r="AB80" s="147"/>
      <c r="AC80" s="147"/>
      <c r="AD80" s="147"/>
      <c r="AE80" s="147"/>
      <c r="AF80" s="147"/>
      <c r="AG80" s="147" t="s">
        <v>140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5">
        <v>59</v>
      </c>
      <c r="B81" s="176" t="s">
        <v>263</v>
      </c>
      <c r="C81" s="183" t="s">
        <v>264</v>
      </c>
      <c r="D81" s="177" t="s">
        <v>136</v>
      </c>
      <c r="E81" s="178">
        <v>19.285</v>
      </c>
      <c r="F81" s="179"/>
      <c r="G81" s="180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15</v>
      </c>
      <c r="M81" s="158">
        <f>G81*(1+L81/100)</f>
        <v>0</v>
      </c>
      <c r="N81" s="157">
        <v>4.8000000000000001E-4</v>
      </c>
      <c r="O81" s="157">
        <f>ROUND(E81*N81,2)</f>
        <v>0.01</v>
      </c>
      <c r="P81" s="157">
        <v>5.5E-2</v>
      </c>
      <c r="Q81" s="157">
        <f>ROUND(E81*P81,2)</f>
        <v>1.06</v>
      </c>
      <c r="R81" s="158"/>
      <c r="S81" s="158" t="s">
        <v>137</v>
      </c>
      <c r="T81" s="158" t="s">
        <v>137</v>
      </c>
      <c r="U81" s="158">
        <v>0.54117999999999999</v>
      </c>
      <c r="V81" s="158">
        <f>ROUND(E81*U81,2)</f>
        <v>10.44</v>
      </c>
      <c r="W81" s="158"/>
      <c r="X81" s="158" t="s">
        <v>147</v>
      </c>
      <c r="Y81" s="158" t="s">
        <v>139</v>
      </c>
      <c r="Z81" s="147"/>
      <c r="AA81" s="147"/>
      <c r="AB81" s="147"/>
      <c r="AC81" s="147"/>
      <c r="AD81" s="147"/>
      <c r="AE81" s="147"/>
      <c r="AF81" s="147"/>
      <c r="AG81" s="147" t="s">
        <v>148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69">
        <v>60</v>
      </c>
      <c r="B82" s="170" t="s">
        <v>265</v>
      </c>
      <c r="C82" s="184" t="s">
        <v>266</v>
      </c>
      <c r="D82" s="171" t="s">
        <v>136</v>
      </c>
      <c r="E82" s="172">
        <v>33.184899999999999</v>
      </c>
      <c r="F82" s="173"/>
      <c r="G82" s="174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15</v>
      </c>
      <c r="M82" s="158">
        <f>G82*(1+L82/100)</f>
        <v>0</v>
      </c>
      <c r="N82" s="157">
        <v>0</v>
      </c>
      <c r="O82" s="157">
        <f>ROUND(E82*N82,2)</f>
        <v>0</v>
      </c>
      <c r="P82" s="157">
        <v>1.7600000000000001E-2</v>
      </c>
      <c r="Q82" s="157">
        <f>ROUND(E82*P82,2)</f>
        <v>0.57999999999999996</v>
      </c>
      <c r="R82" s="158"/>
      <c r="S82" s="158" t="s">
        <v>137</v>
      </c>
      <c r="T82" s="158" t="s">
        <v>137</v>
      </c>
      <c r="U82" s="158">
        <v>0.19700999999999999</v>
      </c>
      <c r="V82" s="158">
        <f>ROUND(E82*U82,2)</f>
        <v>6.54</v>
      </c>
      <c r="W82" s="158"/>
      <c r="X82" s="158" t="s">
        <v>147</v>
      </c>
      <c r="Y82" s="158" t="s">
        <v>139</v>
      </c>
      <c r="Z82" s="147"/>
      <c r="AA82" s="147"/>
      <c r="AB82" s="147"/>
      <c r="AC82" s="147"/>
      <c r="AD82" s="147"/>
      <c r="AE82" s="147"/>
      <c r="AF82" s="147"/>
      <c r="AG82" s="147" t="s">
        <v>148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>
        <v>61</v>
      </c>
      <c r="B83" s="155" t="s">
        <v>267</v>
      </c>
      <c r="C83" s="185" t="s">
        <v>268</v>
      </c>
      <c r="D83" s="156" t="s">
        <v>0</v>
      </c>
      <c r="E83" s="181"/>
      <c r="F83" s="159"/>
      <c r="G83" s="158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15</v>
      </c>
      <c r="M83" s="158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137</v>
      </c>
      <c r="T83" s="158" t="s">
        <v>137</v>
      </c>
      <c r="U83" s="158">
        <v>0</v>
      </c>
      <c r="V83" s="158">
        <f>ROUND(E83*U83,2)</f>
        <v>0</v>
      </c>
      <c r="W83" s="158"/>
      <c r="X83" s="158" t="s">
        <v>238</v>
      </c>
      <c r="Y83" s="158" t="s">
        <v>139</v>
      </c>
      <c r="Z83" s="147"/>
      <c r="AA83" s="147"/>
      <c r="AB83" s="147"/>
      <c r="AC83" s="147"/>
      <c r="AD83" s="147"/>
      <c r="AE83" s="147"/>
      <c r="AF83" s="147"/>
      <c r="AG83" s="147" t="s">
        <v>239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5">
      <c r="A84" s="162" t="s">
        <v>132</v>
      </c>
      <c r="B84" s="163" t="s">
        <v>84</v>
      </c>
      <c r="C84" s="182" t="s">
        <v>85</v>
      </c>
      <c r="D84" s="164"/>
      <c r="E84" s="165"/>
      <c r="F84" s="166"/>
      <c r="G84" s="167">
        <f>SUMIF(AG85:AG87,"&lt;&gt;NOR",G85:G87)</f>
        <v>0</v>
      </c>
      <c r="H84" s="161"/>
      <c r="I84" s="161">
        <f>SUM(I85:I87)</f>
        <v>0</v>
      </c>
      <c r="J84" s="161"/>
      <c r="K84" s="161">
        <f>SUM(K85:K87)</f>
        <v>0</v>
      </c>
      <c r="L84" s="161"/>
      <c r="M84" s="161">
        <f>SUM(M85:M87)</f>
        <v>0</v>
      </c>
      <c r="N84" s="160"/>
      <c r="O84" s="160">
        <f>SUM(O85:O87)</f>
        <v>1.06</v>
      </c>
      <c r="P84" s="160"/>
      <c r="Q84" s="160">
        <f>SUM(Q85:Q87)</f>
        <v>0</v>
      </c>
      <c r="R84" s="161"/>
      <c r="S84" s="161"/>
      <c r="T84" s="161"/>
      <c r="U84" s="161"/>
      <c r="V84" s="161">
        <f>SUM(V85:V87)</f>
        <v>21.55</v>
      </c>
      <c r="W84" s="161"/>
      <c r="X84" s="161"/>
      <c r="Y84" s="161"/>
      <c r="AG84" t="s">
        <v>133</v>
      </c>
    </row>
    <row r="85" spans="1:60" ht="20.399999999999999" outlineLevel="1" x14ac:dyDescent="0.25">
      <c r="A85" s="175">
        <v>62</v>
      </c>
      <c r="B85" s="176" t="s">
        <v>269</v>
      </c>
      <c r="C85" s="183" t="s">
        <v>270</v>
      </c>
      <c r="D85" s="177" t="s">
        <v>136</v>
      </c>
      <c r="E85" s="178">
        <v>40.884900000000002</v>
      </c>
      <c r="F85" s="179"/>
      <c r="G85" s="180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15</v>
      </c>
      <c r="M85" s="158">
        <f>G85*(1+L85/100)</f>
        <v>0</v>
      </c>
      <c r="N85" s="157">
        <v>1.371E-2</v>
      </c>
      <c r="O85" s="157">
        <f>ROUND(E85*N85,2)</f>
        <v>0.56000000000000005</v>
      </c>
      <c r="P85" s="157">
        <v>0</v>
      </c>
      <c r="Q85" s="157">
        <f>ROUND(E85*P85,2)</f>
        <v>0</v>
      </c>
      <c r="R85" s="158"/>
      <c r="S85" s="158" t="s">
        <v>137</v>
      </c>
      <c r="T85" s="158" t="s">
        <v>137</v>
      </c>
      <c r="U85" s="158">
        <v>0.26</v>
      </c>
      <c r="V85" s="158">
        <f>ROUND(E85*U85,2)</f>
        <v>10.63</v>
      </c>
      <c r="W85" s="158"/>
      <c r="X85" s="158" t="s">
        <v>138</v>
      </c>
      <c r="Y85" s="158" t="s">
        <v>139</v>
      </c>
      <c r="Z85" s="147"/>
      <c r="AA85" s="147"/>
      <c r="AB85" s="147"/>
      <c r="AC85" s="147"/>
      <c r="AD85" s="147"/>
      <c r="AE85" s="147"/>
      <c r="AF85" s="147"/>
      <c r="AG85" s="147" t="s">
        <v>140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 x14ac:dyDescent="0.25">
      <c r="A86" s="169">
        <v>63</v>
      </c>
      <c r="B86" s="170" t="s">
        <v>271</v>
      </c>
      <c r="C86" s="184" t="s">
        <v>272</v>
      </c>
      <c r="D86" s="171" t="s">
        <v>136</v>
      </c>
      <c r="E86" s="172">
        <v>34.9</v>
      </c>
      <c r="F86" s="173"/>
      <c r="G86" s="174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15</v>
      </c>
      <c r="M86" s="158">
        <f>G86*(1+L86/100)</f>
        <v>0</v>
      </c>
      <c r="N86" s="157">
        <v>1.4370000000000001E-2</v>
      </c>
      <c r="O86" s="157">
        <f>ROUND(E86*N86,2)</f>
        <v>0.5</v>
      </c>
      <c r="P86" s="157">
        <v>0</v>
      </c>
      <c r="Q86" s="157">
        <f>ROUND(E86*P86,2)</f>
        <v>0</v>
      </c>
      <c r="R86" s="158"/>
      <c r="S86" s="158" t="s">
        <v>137</v>
      </c>
      <c r="T86" s="158" t="s">
        <v>137</v>
      </c>
      <c r="U86" s="158">
        <v>0.313</v>
      </c>
      <c r="V86" s="158">
        <f>ROUND(E86*U86,2)</f>
        <v>10.92</v>
      </c>
      <c r="W86" s="158"/>
      <c r="X86" s="158" t="s">
        <v>138</v>
      </c>
      <c r="Y86" s="158" t="s">
        <v>139</v>
      </c>
      <c r="Z86" s="147"/>
      <c r="AA86" s="147"/>
      <c r="AB86" s="147"/>
      <c r="AC86" s="147"/>
      <c r="AD86" s="147"/>
      <c r="AE86" s="147"/>
      <c r="AF86" s="147"/>
      <c r="AG86" s="147" t="s">
        <v>140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>
        <v>64</v>
      </c>
      <c r="B87" s="155" t="s">
        <v>273</v>
      </c>
      <c r="C87" s="185" t="s">
        <v>274</v>
      </c>
      <c r="D87" s="156" t="s">
        <v>0</v>
      </c>
      <c r="E87" s="181"/>
      <c r="F87" s="159"/>
      <c r="G87" s="158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15</v>
      </c>
      <c r="M87" s="158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8"/>
      <c r="S87" s="158" t="s">
        <v>137</v>
      </c>
      <c r="T87" s="158" t="s">
        <v>137</v>
      </c>
      <c r="U87" s="158">
        <v>0</v>
      </c>
      <c r="V87" s="158">
        <f>ROUND(E87*U87,2)</f>
        <v>0</v>
      </c>
      <c r="W87" s="158"/>
      <c r="X87" s="158" t="s">
        <v>238</v>
      </c>
      <c r="Y87" s="158" t="s">
        <v>139</v>
      </c>
      <c r="Z87" s="147"/>
      <c r="AA87" s="147"/>
      <c r="AB87" s="147"/>
      <c r="AC87" s="147"/>
      <c r="AD87" s="147"/>
      <c r="AE87" s="147"/>
      <c r="AF87" s="147"/>
      <c r="AG87" s="147" t="s">
        <v>239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5">
      <c r="A88" s="162" t="s">
        <v>132</v>
      </c>
      <c r="B88" s="163" t="s">
        <v>86</v>
      </c>
      <c r="C88" s="182" t="s">
        <v>87</v>
      </c>
      <c r="D88" s="164"/>
      <c r="E88" s="165"/>
      <c r="F88" s="166"/>
      <c r="G88" s="167">
        <f>SUMIF(AG89:AG92,"&lt;&gt;NOR",G89:G92)</f>
        <v>0</v>
      </c>
      <c r="H88" s="161"/>
      <c r="I88" s="161">
        <f>SUM(I89:I92)</f>
        <v>0</v>
      </c>
      <c r="J88" s="161"/>
      <c r="K88" s="161">
        <f>SUM(K89:K92)</f>
        <v>0</v>
      </c>
      <c r="L88" s="161"/>
      <c r="M88" s="161">
        <f>SUM(M89:M92)</f>
        <v>0</v>
      </c>
      <c r="N88" s="160"/>
      <c r="O88" s="160">
        <f>SUM(O89:O92)</f>
        <v>0.01</v>
      </c>
      <c r="P88" s="160"/>
      <c r="Q88" s="160">
        <f>SUM(Q89:Q92)</f>
        <v>0.01</v>
      </c>
      <c r="R88" s="161"/>
      <c r="S88" s="161"/>
      <c r="T88" s="161"/>
      <c r="U88" s="161"/>
      <c r="V88" s="161">
        <f>SUM(V89:V92)</f>
        <v>3.2199999999999998</v>
      </c>
      <c r="W88" s="161"/>
      <c r="X88" s="161"/>
      <c r="Y88" s="161"/>
      <c r="AG88" t="s">
        <v>133</v>
      </c>
    </row>
    <row r="89" spans="1:60" outlineLevel="1" x14ac:dyDescent="0.25">
      <c r="A89" s="175">
        <v>65</v>
      </c>
      <c r="B89" s="176" t="s">
        <v>275</v>
      </c>
      <c r="C89" s="183" t="s">
        <v>276</v>
      </c>
      <c r="D89" s="177" t="s">
        <v>197</v>
      </c>
      <c r="E89" s="178">
        <v>1</v>
      </c>
      <c r="F89" s="179"/>
      <c r="G89" s="180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15</v>
      </c>
      <c r="M89" s="158">
        <f>G89*(1+L89/100)</f>
        <v>0</v>
      </c>
      <c r="N89" s="157">
        <v>4.6000000000000001E-4</v>
      </c>
      <c r="O89" s="157">
        <f>ROUND(E89*N89,2)</f>
        <v>0</v>
      </c>
      <c r="P89" s="157">
        <v>0</v>
      </c>
      <c r="Q89" s="157">
        <f>ROUND(E89*P89,2)</f>
        <v>0</v>
      </c>
      <c r="R89" s="158"/>
      <c r="S89" s="158" t="s">
        <v>137</v>
      </c>
      <c r="T89" s="158" t="s">
        <v>137</v>
      </c>
      <c r="U89" s="158">
        <v>1.4773499999999999</v>
      </c>
      <c r="V89" s="158">
        <f>ROUND(E89*U89,2)</f>
        <v>1.48</v>
      </c>
      <c r="W89" s="158"/>
      <c r="X89" s="158" t="s">
        <v>138</v>
      </c>
      <c r="Y89" s="158" t="s">
        <v>139</v>
      </c>
      <c r="Z89" s="147"/>
      <c r="AA89" s="147"/>
      <c r="AB89" s="147"/>
      <c r="AC89" s="147"/>
      <c r="AD89" s="147"/>
      <c r="AE89" s="147"/>
      <c r="AF89" s="147"/>
      <c r="AG89" s="147" t="s">
        <v>140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5">
        <v>66</v>
      </c>
      <c r="B90" s="176" t="s">
        <v>277</v>
      </c>
      <c r="C90" s="183" t="s">
        <v>278</v>
      </c>
      <c r="D90" s="177" t="s">
        <v>151</v>
      </c>
      <c r="E90" s="178">
        <v>4.46</v>
      </c>
      <c r="F90" s="179"/>
      <c r="G90" s="180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7">
        <v>0</v>
      </c>
      <c r="O90" s="157">
        <f>ROUND(E90*N90,2)</f>
        <v>0</v>
      </c>
      <c r="P90" s="157">
        <v>1.81E-3</v>
      </c>
      <c r="Q90" s="157">
        <f>ROUND(E90*P90,2)</f>
        <v>0.01</v>
      </c>
      <c r="R90" s="158"/>
      <c r="S90" s="158" t="s">
        <v>137</v>
      </c>
      <c r="T90" s="158" t="s">
        <v>137</v>
      </c>
      <c r="U90" s="158">
        <v>0.10050000000000001</v>
      </c>
      <c r="V90" s="158">
        <f>ROUND(E90*U90,2)</f>
        <v>0.45</v>
      </c>
      <c r="W90" s="158"/>
      <c r="X90" s="158" t="s">
        <v>147</v>
      </c>
      <c r="Y90" s="158" t="s">
        <v>139</v>
      </c>
      <c r="Z90" s="147"/>
      <c r="AA90" s="147"/>
      <c r="AB90" s="147"/>
      <c r="AC90" s="147"/>
      <c r="AD90" s="147"/>
      <c r="AE90" s="147"/>
      <c r="AF90" s="147"/>
      <c r="AG90" s="147" t="s">
        <v>148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69">
        <v>67</v>
      </c>
      <c r="B91" s="170" t="s">
        <v>279</v>
      </c>
      <c r="C91" s="184" t="s">
        <v>280</v>
      </c>
      <c r="D91" s="171" t="s">
        <v>151</v>
      </c>
      <c r="E91" s="172">
        <v>4.46</v>
      </c>
      <c r="F91" s="173"/>
      <c r="G91" s="174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15</v>
      </c>
      <c r="M91" s="158">
        <f>G91*(1+L91/100)</f>
        <v>0</v>
      </c>
      <c r="N91" s="157">
        <v>2.3600000000000001E-3</v>
      </c>
      <c r="O91" s="157">
        <f>ROUND(E91*N91,2)</f>
        <v>0.01</v>
      </c>
      <c r="P91" s="157">
        <v>0</v>
      </c>
      <c r="Q91" s="157">
        <f>ROUND(E91*P91,2)</f>
        <v>0</v>
      </c>
      <c r="R91" s="158"/>
      <c r="S91" s="158" t="s">
        <v>137</v>
      </c>
      <c r="T91" s="158" t="s">
        <v>137</v>
      </c>
      <c r="U91" s="158">
        <v>0.28999999999999998</v>
      </c>
      <c r="V91" s="158">
        <f>ROUND(E91*U91,2)</f>
        <v>1.29</v>
      </c>
      <c r="W91" s="158"/>
      <c r="X91" s="158" t="s">
        <v>138</v>
      </c>
      <c r="Y91" s="158" t="s">
        <v>139</v>
      </c>
      <c r="Z91" s="147"/>
      <c r="AA91" s="147"/>
      <c r="AB91" s="147"/>
      <c r="AC91" s="147"/>
      <c r="AD91" s="147"/>
      <c r="AE91" s="147"/>
      <c r="AF91" s="147"/>
      <c r="AG91" s="147" t="s">
        <v>140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>
        <v>68</v>
      </c>
      <c r="B92" s="155" t="s">
        <v>281</v>
      </c>
      <c r="C92" s="185" t="s">
        <v>282</v>
      </c>
      <c r="D92" s="156" t="s">
        <v>0</v>
      </c>
      <c r="E92" s="181"/>
      <c r="F92" s="159"/>
      <c r="G92" s="158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137</v>
      </c>
      <c r="T92" s="158" t="s">
        <v>137</v>
      </c>
      <c r="U92" s="158">
        <v>0</v>
      </c>
      <c r="V92" s="158">
        <f>ROUND(E92*U92,2)</f>
        <v>0</v>
      </c>
      <c r="W92" s="158"/>
      <c r="X92" s="158" t="s">
        <v>238</v>
      </c>
      <c r="Y92" s="158" t="s">
        <v>139</v>
      </c>
      <c r="Z92" s="147"/>
      <c r="AA92" s="147"/>
      <c r="AB92" s="147"/>
      <c r="AC92" s="147"/>
      <c r="AD92" s="147"/>
      <c r="AE92" s="147"/>
      <c r="AF92" s="147"/>
      <c r="AG92" s="147" t="s">
        <v>239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5">
      <c r="A93" s="162" t="s">
        <v>132</v>
      </c>
      <c r="B93" s="163" t="s">
        <v>88</v>
      </c>
      <c r="C93" s="182" t="s">
        <v>89</v>
      </c>
      <c r="D93" s="164"/>
      <c r="E93" s="165"/>
      <c r="F93" s="166"/>
      <c r="G93" s="167">
        <f>SUMIF(AG94:AG107,"&lt;&gt;NOR",G94:G107)</f>
        <v>0</v>
      </c>
      <c r="H93" s="161"/>
      <c r="I93" s="161">
        <f>SUM(I94:I107)</f>
        <v>0</v>
      </c>
      <c r="J93" s="161"/>
      <c r="K93" s="161">
        <f>SUM(K94:K107)</f>
        <v>0</v>
      </c>
      <c r="L93" s="161"/>
      <c r="M93" s="161">
        <f>SUM(M94:M107)</f>
        <v>0</v>
      </c>
      <c r="N93" s="160"/>
      <c r="O93" s="160">
        <f>SUM(O94:O107)</f>
        <v>0.46</v>
      </c>
      <c r="P93" s="160"/>
      <c r="Q93" s="160">
        <f>SUM(Q94:Q107)</f>
        <v>0.16</v>
      </c>
      <c r="R93" s="161"/>
      <c r="S93" s="161"/>
      <c r="T93" s="161"/>
      <c r="U93" s="161"/>
      <c r="V93" s="161">
        <f>SUM(V94:V107)</f>
        <v>37.239999999999995</v>
      </c>
      <c r="W93" s="161"/>
      <c r="X93" s="161"/>
      <c r="Y93" s="161"/>
      <c r="AG93" t="s">
        <v>133</v>
      </c>
    </row>
    <row r="94" spans="1:60" outlineLevel="1" x14ac:dyDescent="0.25">
      <c r="A94" s="175">
        <v>69</v>
      </c>
      <c r="B94" s="176" t="s">
        <v>283</v>
      </c>
      <c r="C94" s="183" t="s">
        <v>284</v>
      </c>
      <c r="D94" s="177" t="s">
        <v>136</v>
      </c>
      <c r="E94" s="178">
        <v>8.6534999999999993</v>
      </c>
      <c r="F94" s="179"/>
      <c r="G94" s="180">
        <f t="shared" ref="G94:G107" si="21">ROUND(E94*F94,2)</f>
        <v>0</v>
      </c>
      <c r="H94" s="159"/>
      <c r="I94" s="158">
        <f t="shared" ref="I94:I107" si="22">ROUND(E94*H94,2)</f>
        <v>0</v>
      </c>
      <c r="J94" s="159"/>
      <c r="K94" s="158">
        <f t="shared" ref="K94:K107" si="23">ROUND(E94*J94,2)</f>
        <v>0</v>
      </c>
      <c r="L94" s="158">
        <v>15</v>
      </c>
      <c r="M94" s="158">
        <f t="shared" ref="M94:M107" si="24">G94*(1+L94/100)</f>
        <v>0</v>
      </c>
      <c r="N94" s="157">
        <v>0</v>
      </c>
      <c r="O94" s="157">
        <f t="shared" ref="O94:O107" si="25">ROUND(E94*N94,2)</f>
        <v>0</v>
      </c>
      <c r="P94" s="157">
        <v>1.898E-2</v>
      </c>
      <c r="Q94" s="157">
        <f t="shared" ref="Q94:Q107" si="26">ROUND(E94*P94,2)</f>
        <v>0.16</v>
      </c>
      <c r="R94" s="158"/>
      <c r="S94" s="158" t="s">
        <v>137</v>
      </c>
      <c r="T94" s="158" t="s">
        <v>137</v>
      </c>
      <c r="U94" s="158">
        <v>0.48886000000000002</v>
      </c>
      <c r="V94" s="158">
        <f t="shared" ref="V94:V107" si="27">ROUND(E94*U94,2)</f>
        <v>4.2300000000000004</v>
      </c>
      <c r="W94" s="158"/>
      <c r="X94" s="158" t="s">
        <v>147</v>
      </c>
      <c r="Y94" s="158" t="s">
        <v>139</v>
      </c>
      <c r="Z94" s="147"/>
      <c r="AA94" s="147"/>
      <c r="AB94" s="147"/>
      <c r="AC94" s="147"/>
      <c r="AD94" s="147"/>
      <c r="AE94" s="147"/>
      <c r="AF94" s="147"/>
      <c r="AG94" s="147" t="s">
        <v>148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5">
        <v>70</v>
      </c>
      <c r="B95" s="176" t="s">
        <v>285</v>
      </c>
      <c r="C95" s="183" t="s">
        <v>286</v>
      </c>
      <c r="D95" s="177" t="s">
        <v>197</v>
      </c>
      <c r="E95" s="178">
        <v>4</v>
      </c>
      <c r="F95" s="179"/>
      <c r="G95" s="180">
        <f t="shared" si="21"/>
        <v>0</v>
      </c>
      <c r="H95" s="159"/>
      <c r="I95" s="158">
        <f t="shared" si="22"/>
        <v>0</v>
      </c>
      <c r="J95" s="159"/>
      <c r="K95" s="158">
        <f t="shared" si="23"/>
        <v>0</v>
      </c>
      <c r="L95" s="158">
        <v>15</v>
      </c>
      <c r="M95" s="158">
        <f t="shared" si="24"/>
        <v>0</v>
      </c>
      <c r="N95" s="157">
        <v>2.0000000000000002E-5</v>
      </c>
      <c r="O95" s="157">
        <f t="shared" si="25"/>
        <v>0</v>
      </c>
      <c r="P95" s="157">
        <v>0</v>
      </c>
      <c r="Q95" s="157">
        <f t="shared" si="26"/>
        <v>0</v>
      </c>
      <c r="R95" s="158"/>
      <c r="S95" s="158" t="s">
        <v>137</v>
      </c>
      <c r="T95" s="158" t="s">
        <v>209</v>
      </c>
      <c r="U95" s="158">
        <v>4.0199999999999996</v>
      </c>
      <c r="V95" s="158">
        <f t="shared" si="27"/>
        <v>16.079999999999998</v>
      </c>
      <c r="W95" s="158"/>
      <c r="X95" s="158" t="s">
        <v>138</v>
      </c>
      <c r="Y95" s="158" t="s">
        <v>139</v>
      </c>
      <c r="Z95" s="147"/>
      <c r="AA95" s="147"/>
      <c r="AB95" s="147"/>
      <c r="AC95" s="147"/>
      <c r="AD95" s="147"/>
      <c r="AE95" s="147"/>
      <c r="AF95" s="147"/>
      <c r="AG95" s="147" t="s">
        <v>140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.399999999999999" outlineLevel="1" x14ac:dyDescent="0.25">
      <c r="A96" s="175">
        <v>71</v>
      </c>
      <c r="B96" s="176" t="s">
        <v>287</v>
      </c>
      <c r="C96" s="183" t="s">
        <v>288</v>
      </c>
      <c r="D96" s="177" t="s">
        <v>197</v>
      </c>
      <c r="E96" s="178">
        <v>2</v>
      </c>
      <c r="F96" s="179"/>
      <c r="G96" s="180">
        <f t="shared" si="21"/>
        <v>0</v>
      </c>
      <c r="H96" s="159"/>
      <c r="I96" s="158">
        <f t="shared" si="22"/>
        <v>0</v>
      </c>
      <c r="J96" s="159"/>
      <c r="K96" s="158">
        <f t="shared" si="23"/>
        <v>0</v>
      </c>
      <c r="L96" s="158">
        <v>15</v>
      </c>
      <c r="M96" s="158">
        <f t="shared" si="24"/>
        <v>0</v>
      </c>
      <c r="N96" s="157">
        <v>1.6E-2</v>
      </c>
      <c r="O96" s="157">
        <f t="shared" si="25"/>
        <v>0.03</v>
      </c>
      <c r="P96" s="157">
        <v>0</v>
      </c>
      <c r="Q96" s="157">
        <f t="shared" si="26"/>
        <v>0</v>
      </c>
      <c r="R96" s="158" t="s">
        <v>250</v>
      </c>
      <c r="S96" s="158" t="s">
        <v>137</v>
      </c>
      <c r="T96" s="158" t="s">
        <v>209</v>
      </c>
      <c r="U96" s="158">
        <v>0</v>
      </c>
      <c r="V96" s="158">
        <f t="shared" si="27"/>
        <v>0</v>
      </c>
      <c r="W96" s="158"/>
      <c r="X96" s="158" t="s">
        <v>251</v>
      </c>
      <c r="Y96" s="158" t="s">
        <v>139</v>
      </c>
      <c r="Z96" s="147"/>
      <c r="AA96" s="147"/>
      <c r="AB96" s="147"/>
      <c r="AC96" s="147"/>
      <c r="AD96" s="147"/>
      <c r="AE96" s="147"/>
      <c r="AF96" s="147"/>
      <c r="AG96" s="147" t="s">
        <v>252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.399999999999999" outlineLevel="1" x14ac:dyDescent="0.25">
      <c r="A97" s="175">
        <v>72</v>
      </c>
      <c r="B97" s="176" t="s">
        <v>289</v>
      </c>
      <c r="C97" s="183" t="s">
        <v>290</v>
      </c>
      <c r="D97" s="177" t="s">
        <v>197</v>
      </c>
      <c r="E97" s="178">
        <v>1</v>
      </c>
      <c r="F97" s="179"/>
      <c r="G97" s="180">
        <f t="shared" si="21"/>
        <v>0</v>
      </c>
      <c r="H97" s="159"/>
      <c r="I97" s="158">
        <f t="shared" si="22"/>
        <v>0</v>
      </c>
      <c r="J97" s="159"/>
      <c r="K97" s="158">
        <f t="shared" si="23"/>
        <v>0</v>
      </c>
      <c r="L97" s="158">
        <v>15</v>
      </c>
      <c r="M97" s="158">
        <f t="shared" si="24"/>
        <v>0</v>
      </c>
      <c r="N97" s="157">
        <v>1.55E-2</v>
      </c>
      <c r="O97" s="157">
        <f t="shared" si="25"/>
        <v>0.02</v>
      </c>
      <c r="P97" s="157">
        <v>0</v>
      </c>
      <c r="Q97" s="157">
        <f t="shared" si="26"/>
        <v>0</v>
      </c>
      <c r="R97" s="158" t="s">
        <v>250</v>
      </c>
      <c r="S97" s="158" t="s">
        <v>137</v>
      </c>
      <c r="T97" s="158" t="s">
        <v>209</v>
      </c>
      <c r="U97" s="158">
        <v>0</v>
      </c>
      <c r="V97" s="158">
        <f t="shared" si="27"/>
        <v>0</v>
      </c>
      <c r="W97" s="158"/>
      <c r="X97" s="158" t="s">
        <v>251</v>
      </c>
      <c r="Y97" s="158" t="s">
        <v>139</v>
      </c>
      <c r="Z97" s="147"/>
      <c r="AA97" s="147"/>
      <c r="AB97" s="147"/>
      <c r="AC97" s="147"/>
      <c r="AD97" s="147"/>
      <c r="AE97" s="147"/>
      <c r="AF97" s="147"/>
      <c r="AG97" s="147" t="s">
        <v>252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 x14ac:dyDescent="0.25">
      <c r="A98" s="175">
        <v>73</v>
      </c>
      <c r="B98" s="176" t="s">
        <v>291</v>
      </c>
      <c r="C98" s="183" t="s">
        <v>292</v>
      </c>
      <c r="D98" s="177" t="s">
        <v>197</v>
      </c>
      <c r="E98" s="178">
        <v>1</v>
      </c>
      <c r="F98" s="179"/>
      <c r="G98" s="180">
        <f t="shared" si="21"/>
        <v>0</v>
      </c>
      <c r="H98" s="159"/>
      <c r="I98" s="158">
        <f t="shared" si="22"/>
        <v>0</v>
      </c>
      <c r="J98" s="159"/>
      <c r="K98" s="158">
        <f t="shared" si="23"/>
        <v>0</v>
      </c>
      <c r="L98" s="158">
        <v>15</v>
      </c>
      <c r="M98" s="158">
        <f t="shared" si="24"/>
        <v>0</v>
      </c>
      <c r="N98" s="157">
        <v>1.8499999999999999E-2</v>
      </c>
      <c r="O98" s="157">
        <f t="shared" si="25"/>
        <v>0.02</v>
      </c>
      <c r="P98" s="157">
        <v>0</v>
      </c>
      <c r="Q98" s="157">
        <f t="shared" si="26"/>
        <v>0</v>
      </c>
      <c r="R98" s="158" t="s">
        <v>250</v>
      </c>
      <c r="S98" s="158" t="s">
        <v>137</v>
      </c>
      <c r="T98" s="158" t="s">
        <v>209</v>
      </c>
      <c r="U98" s="158">
        <v>0</v>
      </c>
      <c r="V98" s="158">
        <f t="shared" si="27"/>
        <v>0</v>
      </c>
      <c r="W98" s="158"/>
      <c r="X98" s="158" t="s">
        <v>251</v>
      </c>
      <c r="Y98" s="158" t="s">
        <v>139</v>
      </c>
      <c r="Z98" s="147"/>
      <c r="AA98" s="147"/>
      <c r="AB98" s="147"/>
      <c r="AC98" s="147"/>
      <c r="AD98" s="147"/>
      <c r="AE98" s="147"/>
      <c r="AF98" s="147"/>
      <c r="AG98" s="147" t="s">
        <v>252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5">
        <v>74</v>
      </c>
      <c r="B99" s="176" t="s">
        <v>293</v>
      </c>
      <c r="C99" s="183" t="s">
        <v>294</v>
      </c>
      <c r="D99" s="177" t="s">
        <v>197</v>
      </c>
      <c r="E99" s="178">
        <v>4</v>
      </c>
      <c r="F99" s="179"/>
      <c r="G99" s="180">
        <f t="shared" si="21"/>
        <v>0</v>
      </c>
      <c r="H99" s="159"/>
      <c r="I99" s="158">
        <f t="shared" si="22"/>
        <v>0</v>
      </c>
      <c r="J99" s="159"/>
      <c r="K99" s="158">
        <f t="shared" si="23"/>
        <v>0</v>
      </c>
      <c r="L99" s="158">
        <v>15</v>
      </c>
      <c r="M99" s="158">
        <f t="shared" si="24"/>
        <v>0</v>
      </c>
      <c r="N99" s="157">
        <v>0</v>
      </c>
      <c r="O99" s="157">
        <f t="shared" si="25"/>
        <v>0</v>
      </c>
      <c r="P99" s="157">
        <v>0</v>
      </c>
      <c r="Q99" s="157">
        <f t="shared" si="26"/>
        <v>0</v>
      </c>
      <c r="R99" s="158"/>
      <c r="S99" s="158" t="s">
        <v>137</v>
      </c>
      <c r="T99" s="158" t="s">
        <v>137</v>
      </c>
      <c r="U99" s="158">
        <v>0.77500000000000002</v>
      </c>
      <c r="V99" s="158">
        <f t="shared" si="27"/>
        <v>3.1</v>
      </c>
      <c r="W99" s="158"/>
      <c r="X99" s="158" t="s">
        <v>138</v>
      </c>
      <c r="Y99" s="158" t="s">
        <v>139</v>
      </c>
      <c r="Z99" s="147"/>
      <c r="AA99" s="147"/>
      <c r="AB99" s="147"/>
      <c r="AC99" s="147"/>
      <c r="AD99" s="147"/>
      <c r="AE99" s="147"/>
      <c r="AF99" s="147"/>
      <c r="AG99" s="147" t="s">
        <v>140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5">
        <v>75</v>
      </c>
      <c r="B100" s="176" t="s">
        <v>295</v>
      </c>
      <c r="C100" s="183" t="s">
        <v>296</v>
      </c>
      <c r="D100" s="177" t="s">
        <v>197</v>
      </c>
      <c r="E100" s="178">
        <v>1</v>
      </c>
      <c r="F100" s="179"/>
      <c r="G100" s="180">
        <f t="shared" si="21"/>
        <v>0</v>
      </c>
      <c r="H100" s="159"/>
      <c r="I100" s="158">
        <f t="shared" si="22"/>
        <v>0</v>
      </c>
      <c r="J100" s="159"/>
      <c r="K100" s="158">
        <f t="shared" si="23"/>
        <v>0</v>
      </c>
      <c r="L100" s="158">
        <v>15</v>
      </c>
      <c r="M100" s="158">
        <f t="shared" si="24"/>
        <v>0</v>
      </c>
      <c r="N100" s="157">
        <v>6.0109999999999997E-2</v>
      </c>
      <c r="O100" s="157">
        <f t="shared" si="25"/>
        <v>0.06</v>
      </c>
      <c r="P100" s="157">
        <v>0</v>
      </c>
      <c r="Q100" s="157">
        <f t="shared" si="26"/>
        <v>0</v>
      </c>
      <c r="R100" s="158"/>
      <c r="S100" s="158" t="s">
        <v>137</v>
      </c>
      <c r="T100" s="158" t="s">
        <v>209</v>
      </c>
      <c r="U100" s="158">
        <v>2.7920400000000001</v>
      </c>
      <c r="V100" s="158">
        <f t="shared" si="27"/>
        <v>2.79</v>
      </c>
      <c r="W100" s="158"/>
      <c r="X100" s="158" t="s">
        <v>147</v>
      </c>
      <c r="Y100" s="158" t="s">
        <v>139</v>
      </c>
      <c r="Z100" s="147"/>
      <c r="AA100" s="147"/>
      <c r="AB100" s="147"/>
      <c r="AC100" s="147"/>
      <c r="AD100" s="147"/>
      <c r="AE100" s="147"/>
      <c r="AF100" s="147"/>
      <c r="AG100" s="147" t="s">
        <v>148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5">
        <v>76</v>
      </c>
      <c r="B101" s="176" t="s">
        <v>295</v>
      </c>
      <c r="C101" s="183" t="s">
        <v>297</v>
      </c>
      <c r="D101" s="177" t="s">
        <v>197</v>
      </c>
      <c r="E101" s="178">
        <v>1</v>
      </c>
      <c r="F101" s="179"/>
      <c r="G101" s="180">
        <f t="shared" si="21"/>
        <v>0</v>
      </c>
      <c r="H101" s="159"/>
      <c r="I101" s="158">
        <f t="shared" si="22"/>
        <v>0</v>
      </c>
      <c r="J101" s="159"/>
      <c r="K101" s="158">
        <f t="shared" si="23"/>
        <v>0</v>
      </c>
      <c r="L101" s="158">
        <v>15</v>
      </c>
      <c r="M101" s="158">
        <f t="shared" si="24"/>
        <v>0</v>
      </c>
      <c r="N101" s="157">
        <v>8.4129999999999996E-2</v>
      </c>
      <c r="O101" s="157">
        <f t="shared" si="25"/>
        <v>0.08</v>
      </c>
      <c r="P101" s="157">
        <v>0</v>
      </c>
      <c r="Q101" s="157">
        <f t="shared" si="26"/>
        <v>0</v>
      </c>
      <c r="R101" s="158"/>
      <c r="S101" s="158" t="s">
        <v>137</v>
      </c>
      <c r="T101" s="158" t="s">
        <v>209</v>
      </c>
      <c r="U101" s="158">
        <v>3.4383300000000001</v>
      </c>
      <c r="V101" s="158">
        <f t="shared" si="27"/>
        <v>3.44</v>
      </c>
      <c r="W101" s="158"/>
      <c r="X101" s="158" t="s">
        <v>147</v>
      </c>
      <c r="Y101" s="158" t="s">
        <v>139</v>
      </c>
      <c r="Z101" s="147"/>
      <c r="AA101" s="147"/>
      <c r="AB101" s="147"/>
      <c r="AC101" s="147"/>
      <c r="AD101" s="147"/>
      <c r="AE101" s="147"/>
      <c r="AF101" s="147"/>
      <c r="AG101" s="147" t="s">
        <v>148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5">
        <v>77</v>
      </c>
      <c r="B102" s="176" t="s">
        <v>298</v>
      </c>
      <c r="C102" s="183" t="s">
        <v>299</v>
      </c>
      <c r="D102" s="177" t="s">
        <v>197</v>
      </c>
      <c r="E102" s="178">
        <v>1</v>
      </c>
      <c r="F102" s="179"/>
      <c r="G102" s="180">
        <f t="shared" si="21"/>
        <v>0</v>
      </c>
      <c r="H102" s="159"/>
      <c r="I102" s="158">
        <f t="shared" si="22"/>
        <v>0</v>
      </c>
      <c r="J102" s="159"/>
      <c r="K102" s="158">
        <f t="shared" si="23"/>
        <v>0</v>
      </c>
      <c r="L102" s="158">
        <v>15</v>
      </c>
      <c r="M102" s="158">
        <f t="shared" si="24"/>
        <v>0</v>
      </c>
      <c r="N102" s="157">
        <v>4.9099999999999998E-2</v>
      </c>
      <c r="O102" s="157">
        <f t="shared" si="25"/>
        <v>0.05</v>
      </c>
      <c r="P102" s="157">
        <v>0</v>
      </c>
      <c r="Q102" s="157">
        <f t="shared" si="26"/>
        <v>0</v>
      </c>
      <c r="R102" s="158"/>
      <c r="S102" s="158" t="s">
        <v>137</v>
      </c>
      <c r="T102" s="158" t="s">
        <v>209</v>
      </c>
      <c r="U102" s="158">
        <v>2.47133</v>
      </c>
      <c r="V102" s="158">
        <f t="shared" si="27"/>
        <v>2.4700000000000002</v>
      </c>
      <c r="W102" s="158"/>
      <c r="X102" s="158" t="s">
        <v>147</v>
      </c>
      <c r="Y102" s="158" t="s">
        <v>139</v>
      </c>
      <c r="Z102" s="147"/>
      <c r="AA102" s="147"/>
      <c r="AB102" s="147"/>
      <c r="AC102" s="147"/>
      <c r="AD102" s="147"/>
      <c r="AE102" s="147"/>
      <c r="AF102" s="147"/>
      <c r="AG102" s="147" t="s">
        <v>148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5">
        <v>78</v>
      </c>
      <c r="B103" s="176" t="s">
        <v>300</v>
      </c>
      <c r="C103" s="183" t="s">
        <v>301</v>
      </c>
      <c r="D103" s="177" t="s">
        <v>197</v>
      </c>
      <c r="E103" s="178">
        <v>1</v>
      </c>
      <c r="F103" s="179"/>
      <c r="G103" s="180">
        <f t="shared" si="21"/>
        <v>0</v>
      </c>
      <c r="H103" s="159"/>
      <c r="I103" s="158">
        <f t="shared" si="22"/>
        <v>0</v>
      </c>
      <c r="J103" s="159"/>
      <c r="K103" s="158">
        <f t="shared" si="23"/>
        <v>0</v>
      </c>
      <c r="L103" s="158">
        <v>15</v>
      </c>
      <c r="M103" s="158">
        <f t="shared" si="24"/>
        <v>0</v>
      </c>
      <c r="N103" s="157">
        <v>6.6000000000000003E-2</v>
      </c>
      <c r="O103" s="157">
        <f t="shared" si="25"/>
        <v>7.0000000000000007E-2</v>
      </c>
      <c r="P103" s="157">
        <v>0</v>
      </c>
      <c r="Q103" s="157">
        <f t="shared" si="26"/>
        <v>0</v>
      </c>
      <c r="R103" s="158" t="s">
        <v>250</v>
      </c>
      <c r="S103" s="158" t="s">
        <v>137</v>
      </c>
      <c r="T103" s="158" t="s">
        <v>209</v>
      </c>
      <c r="U103" s="158">
        <v>0</v>
      </c>
      <c r="V103" s="158">
        <f t="shared" si="27"/>
        <v>0</v>
      </c>
      <c r="W103" s="158"/>
      <c r="X103" s="158" t="s">
        <v>251</v>
      </c>
      <c r="Y103" s="158" t="s">
        <v>139</v>
      </c>
      <c r="Z103" s="147"/>
      <c r="AA103" s="147"/>
      <c r="AB103" s="147"/>
      <c r="AC103" s="147"/>
      <c r="AD103" s="147"/>
      <c r="AE103" s="147"/>
      <c r="AF103" s="147"/>
      <c r="AG103" s="147" t="s">
        <v>252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 x14ac:dyDescent="0.25">
      <c r="A104" s="175">
        <v>79</v>
      </c>
      <c r="B104" s="176" t="s">
        <v>302</v>
      </c>
      <c r="C104" s="183" t="s">
        <v>303</v>
      </c>
      <c r="D104" s="177" t="s">
        <v>197</v>
      </c>
      <c r="E104" s="178">
        <v>1</v>
      </c>
      <c r="F104" s="179"/>
      <c r="G104" s="180">
        <f t="shared" si="21"/>
        <v>0</v>
      </c>
      <c r="H104" s="159"/>
      <c r="I104" s="158">
        <f t="shared" si="22"/>
        <v>0</v>
      </c>
      <c r="J104" s="159"/>
      <c r="K104" s="158">
        <f t="shared" si="23"/>
        <v>0</v>
      </c>
      <c r="L104" s="158">
        <v>15</v>
      </c>
      <c r="M104" s="158">
        <f t="shared" si="24"/>
        <v>0</v>
      </c>
      <c r="N104" s="157">
        <v>4.5100000000000001E-2</v>
      </c>
      <c r="O104" s="157">
        <f t="shared" si="25"/>
        <v>0.05</v>
      </c>
      <c r="P104" s="157">
        <v>0</v>
      </c>
      <c r="Q104" s="157">
        <f t="shared" si="26"/>
        <v>0</v>
      </c>
      <c r="R104" s="158"/>
      <c r="S104" s="158" t="s">
        <v>137</v>
      </c>
      <c r="T104" s="158" t="s">
        <v>209</v>
      </c>
      <c r="U104" s="158">
        <v>2.4083800000000002</v>
      </c>
      <c r="V104" s="158">
        <f t="shared" si="27"/>
        <v>2.41</v>
      </c>
      <c r="W104" s="158"/>
      <c r="X104" s="158" t="s">
        <v>147</v>
      </c>
      <c r="Y104" s="158" t="s">
        <v>139</v>
      </c>
      <c r="Z104" s="147"/>
      <c r="AA104" s="147"/>
      <c r="AB104" s="147"/>
      <c r="AC104" s="147"/>
      <c r="AD104" s="147"/>
      <c r="AE104" s="147"/>
      <c r="AF104" s="147"/>
      <c r="AG104" s="147" t="s">
        <v>148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5">
        <v>80</v>
      </c>
      <c r="B105" s="176" t="s">
        <v>304</v>
      </c>
      <c r="C105" s="183" t="s">
        <v>305</v>
      </c>
      <c r="D105" s="177" t="s">
        <v>197</v>
      </c>
      <c r="E105" s="178">
        <v>1</v>
      </c>
      <c r="F105" s="179"/>
      <c r="G105" s="180">
        <f t="shared" si="21"/>
        <v>0</v>
      </c>
      <c r="H105" s="159"/>
      <c r="I105" s="158">
        <f t="shared" si="22"/>
        <v>0</v>
      </c>
      <c r="J105" s="159"/>
      <c r="K105" s="158">
        <f t="shared" si="23"/>
        <v>0</v>
      </c>
      <c r="L105" s="158">
        <v>15</v>
      </c>
      <c r="M105" s="158">
        <f t="shared" si="24"/>
        <v>0</v>
      </c>
      <c r="N105" s="157">
        <v>2.5000000000000001E-2</v>
      </c>
      <c r="O105" s="157">
        <f t="shared" si="25"/>
        <v>0.03</v>
      </c>
      <c r="P105" s="157">
        <v>0</v>
      </c>
      <c r="Q105" s="157">
        <f t="shared" si="26"/>
        <v>0</v>
      </c>
      <c r="R105" s="158" t="s">
        <v>250</v>
      </c>
      <c r="S105" s="158" t="s">
        <v>137</v>
      </c>
      <c r="T105" s="158" t="s">
        <v>209</v>
      </c>
      <c r="U105" s="158">
        <v>0</v>
      </c>
      <c r="V105" s="158">
        <f t="shared" si="27"/>
        <v>0</v>
      </c>
      <c r="W105" s="158"/>
      <c r="X105" s="158" t="s">
        <v>251</v>
      </c>
      <c r="Y105" s="158" t="s">
        <v>139</v>
      </c>
      <c r="Z105" s="147"/>
      <c r="AA105" s="147"/>
      <c r="AB105" s="147"/>
      <c r="AC105" s="147"/>
      <c r="AD105" s="147"/>
      <c r="AE105" s="147"/>
      <c r="AF105" s="147"/>
      <c r="AG105" s="147" t="s">
        <v>252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69">
        <v>81</v>
      </c>
      <c r="B106" s="170" t="s">
        <v>306</v>
      </c>
      <c r="C106" s="184" t="s">
        <v>307</v>
      </c>
      <c r="D106" s="171" t="s">
        <v>197</v>
      </c>
      <c r="E106" s="172">
        <v>1</v>
      </c>
      <c r="F106" s="173"/>
      <c r="G106" s="174">
        <f t="shared" si="21"/>
        <v>0</v>
      </c>
      <c r="H106" s="159"/>
      <c r="I106" s="158">
        <f t="shared" si="22"/>
        <v>0</v>
      </c>
      <c r="J106" s="159"/>
      <c r="K106" s="158">
        <f t="shared" si="23"/>
        <v>0</v>
      </c>
      <c r="L106" s="158">
        <v>15</v>
      </c>
      <c r="M106" s="158">
        <f t="shared" si="24"/>
        <v>0</v>
      </c>
      <c r="N106" s="157">
        <v>5.3109999999999997E-2</v>
      </c>
      <c r="O106" s="157">
        <f t="shared" si="25"/>
        <v>0.05</v>
      </c>
      <c r="P106" s="157">
        <v>0</v>
      </c>
      <c r="Q106" s="157">
        <f t="shared" si="26"/>
        <v>0</v>
      </c>
      <c r="R106" s="158"/>
      <c r="S106" s="158" t="s">
        <v>137</v>
      </c>
      <c r="T106" s="158" t="s">
        <v>209</v>
      </c>
      <c r="U106" s="158">
        <v>2.7242500000000001</v>
      </c>
      <c r="V106" s="158">
        <f t="shared" si="27"/>
        <v>2.72</v>
      </c>
      <c r="W106" s="158"/>
      <c r="X106" s="158" t="s">
        <v>147</v>
      </c>
      <c r="Y106" s="158" t="s">
        <v>139</v>
      </c>
      <c r="Z106" s="147"/>
      <c r="AA106" s="147"/>
      <c r="AB106" s="147"/>
      <c r="AC106" s="147"/>
      <c r="AD106" s="147"/>
      <c r="AE106" s="147"/>
      <c r="AF106" s="147"/>
      <c r="AG106" s="147" t="s">
        <v>148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>
        <v>82</v>
      </c>
      <c r="B107" s="155" t="s">
        <v>308</v>
      </c>
      <c r="C107" s="185" t="s">
        <v>309</v>
      </c>
      <c r="D107" s="156" t="s">
        <v>0</v>
      </c>
      <c r="E107" s="181"/>
      <c r="F107" s="159"/>
      <c r="G107" s="158">
        <f t="shared" si="21"/>
        <v>0</v>
      </c>
      <c r="H107" s="159"/>
      <c r="I107" s="158">
        <f t="shared" si="22"/>
        <v>0</v>
      </c>
      <c r="J107" s="159"/>
      <c r="K107" s="158">
        <f t="shared" si="23"/>
        <v>0</v>
      </c>
      <c r="L107" s="158">
        <v>15</v>
      </c>
      <c r="M107" s="158">
        <f t="shared" si="24"/>
        <v>0</v>
      </c>
      <c r="N107" s="157">
        <v>0</v>
      </c>
      <c r="O107" s="157">
        <f t="shared" si="25"/>
        <v>0</v>
      </c>
      <c r="P107" s="157">
        <v>0</v>
      </c>
      <c r="Q107" s="157">
        <f t="shared" si="26"/>
        <v>0</v>
      </c>
      <c r="R107" s="158"/>
      <c r="S107" s="158" t="s">
        <v>137</v>
      </c>
      <c r="T107" s="158" t="s">
        <v>137</v>
      </c>
      <c r="U107" s="158">
        <v>0</v>
      </c>
      <c r="V107" s="158">
        <f t="shared" si="27"/>
        <v>0</v>
      </c>
      <c r="W107" s="158"/>
      <c r="X107" s="158" t="s">
        <v>238</v>
      </c>
      <c r="Y107" s="158" t="s">
        <v>139</v>
      </c>
      <c r="Z107" s="147"/>
      <c r="AA107" s="147"/>
      <c r="AB107" s="147"/>
      <c r="AC107" s="147"/>
      <c r="AD107" s="147"/>
      <c r="AE107" s="147"/>
      <c r="AF107" s="147"/>
      <c r="AG107" s="147" t="s">
        <v>239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5">
      <c r="A108" s="162" t="s">
        <v>132</v>
      </c>
      <c r="B108" s="163" t="s">
        <v>90</v>
      </c>
      <c r="C108" s="182" t="s">
        <v>91</v>
      </c>
      <c r="D108" s="164"/>
      <c r="E108" s="165"/>
      <c r="F108" s="166"/>
      <c r="G108" s="167">
        <f>SUMIF(AG109:AG109,"&lt;&gt;NOR",G109:G109)</f>
        <v>0</v>
      </c>
      <c r="H108" s="161"/>
      <c r="I108" s="161">
        <f>SUM(I109:I109)</f>
        <v>0</v>
      </c>
      <c r="J108" s="161"/>
      <c r="K108" s="161">
        <f>SUM(K109:K109)</f>
        <v>0</v>
      </c>
      <c r="L108" s="161"/>
      <c r="M108" s="161">
        <f>SUM(M109:M109)</f>
        <v>0</v>
      </c>
      <c r="N108" s="160"/>
      <c r="O108" s="160">
        <f>SUM(O109:O109)</f>
        <v>0.01</v>
      </c>
      <c r="P108" s="160"/>
      <c r="Q108" s="160">
        <f>SUM(Q109:Q109)</f>
        <v>0</v>
      </c>
      <c r="R108" s="161"/>
      <c r="S108" s="161"/>
      <c r="T108" s="161"/>
      <c r="U108" s="161"/>
      <c r="V108" s="161">
        <f>SUM(V109:V109)</f>
        <v>0.92</v>
      </c>
      <c r="W108" s="161"/>
      <c r="X108" s="161"/>
      <c r="Y108" s="161"/>
      <c r="AG108" t="s">
        <v>133</v>
      </c>
    </row>
    <row r="109" spans="1:60" outlineLevel="1" x14ac:dyDescent="0.25">
      <c r="A109" s="175">
        <v>83</v>
      </c>
      <c r="B109" s="176" t="s">
        <v>310</v>
      </c>
      <c r="C109" s="183" t="s">
        <v>311</v>
      </c>
      <c r="D109" s="177" t="s">
        <v>312</v>
      </c>
      <c r="E109" s="178">
        <v>8.94</v>
      </c>
      <c r="F109" s="179"/>
      <c r="G109" s="180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15</v>
      </c>
      <c r="M109" s="158">
        <f>G109*(1+L109/100)</f>
        <v>0</v>
      </c>
      <c r="N109" s="157">
        <v>1.0499999999999999E-3</v>
      </c>
      <c r="O109" s="157">
        <f>ROUND(E109*N109,2)</f>
        <v>0.01</v>
      </c>
      <c r="P109" s="157">
        <v>0</v>
      </c>
      <c r="Q109" s="157">
        <f>ROUND(E109*P109,2)</f>
        <v>0</v>
      </c>
      <c r="R109" s="158"/>
      <c r="S109" s="158" t="s">
        <v>137</v>
      </c>
      <c r="T109" s="158" t="s">
        <v>137</v>
      </c>
      <c r="U109" s="158">
        <v>0.10316</v>
      </c>
      <c r="V109" s="158">
        <f>ROUND(E109*U109,2)</f>
        <v>0.92</v>
      </c>
      <c r="W109" s="158"/>
      <c r="X109" s="158" t="s">
        <v>147</v>
      </c>
      <c r="Y109" s="158" t="s">
        <v>139</v>
      </c>
      <c r="Z109" s="147"/>
      <c r="AA109" s="147"/>
      <c r="AB109" s="147"/>
      <c r="AC109" s="147"/>
      <c r="AD109" s="147"/>
      <c r="AE109" s="147"/>
      <c r="AF109" s="147"/>
      <c r="AG109" s="147" t="s">
        <v>148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5">
      <c r="A110" s="162" t="s">
        <v>132</v>
      </c>
      <c r="B110" s="163" t="s">
        <v>92</v>
      </c>
      <c r="C110" s="182" t="s">
        <v>93</v>
      </c>
      <c r="D110" s="164"/>
      <c r="E110" s="165"/>
      <c r="F110" s="166"/>
      <c r="G110" s="167">
        <f>SUMIF(AG111:AG117,"&lt;&gt;NOR",G111:G117)</f>
        <v>0</v>
      </c>
      <c r="H110" s="161"/>
      <c r="I110" s="161">
        <f>SUM(I111:I117)</f>
        <v>0</v>
      </c>
      <c r="J110" s="161"/>
      <c r="K110" s="161">
        <f>SUM(K111:K117)</f>
        <v>0</v>
      </c>
      <c r="L110" s="161"/>
      <c r="M110" s="161">
        <f>SUM(M111:M117)</f>
        <v>0</v>
      </c>
      <c r="N110" s="160"/>
      <c r="O110" s="160">
        <f>SUM(O111:O117)</f>
        <v>0.17</v>
      </c>
      <c r="P110" s="160"/>
      <c r="Q110" s="160">
        <f>SUM(Q111:Q117)</f>
        <v>1.26</v>
      </c>
      <c r="R110" s="161"/>
      <c r="S110" s="161"/>
      <c r="T110" s="161"/>
      <c r="U110" s="161"/>
      <c r="V110" s="161">
        <f>SUM(V111:V117)</f>
        <v>15.92</v>
      </c>
      <c r="W110" s="161"/>
      <c r="X110" s="161"/>
      <c r="Y110" s="161"/>
      <c r="AG110" t="s">
        <v>133</v>
      </c>
    </row>
    <row r="111" spans="1:60" outlineLevel="1" x14ac:dyDescent="0.25">
      <c r="A111" s="175">
        <v>84</v>
      </c>
      <c r="B111" s="176" t="s">
        <v>313</v>
      </c>
      <c r="C111" s="183" t="s">
        <v>314</v>
      </c>
      <c r="D111" s="177" t="s">
        <v>151</v>
      </c>
      <c r="E111" s="178">
        <v>10.199999999999999</v>
      </c>
      <c r="F111" s="179"/>
      <c r="G111" s="180">
        <f t="shared" ref="G111:G117" si="28">ROUND(E111*F111,2)</f>
        <v>0</v>
      </c>
      <c r="H111" s="159"/>
      <c r="I111" s="158">
        <f t="shared" ref="I111:I117" si="29">ROUND(E111*H111,2)</f>
        <v>0</v>
      </c>
      <c r="J111" s="159"/>
      <c r="K111" s="158">
        <f t="shared" ref="K111:K117" si="30">ROUND(E111*J111,2)</f>
        <v>0</v>
      </c>
      <c r="L111" s="158">
        <v>15</v>
      </c>
      <c r="M111" s="158">
        <f t="shared" ref="M111:M117" si="31">G111*(1+L111/100)</f>
        <v>0</v>
      </c>
      <c r="N111" s="157">
        <v>4.0000000000000003E-5</v>
      </c>
      <c r="O111" s="157">
        <f t="shared" ref="O111:O117" si="32">ROUND(E111*N111,2)</f>
        <v>0</v>
      </c>
      <c r="P111" s="157">
        <v>0</v>
      </c>
      <c r="Q111" s="157">
        <f t="shared" ref="Q111:Q117" si="33">ROUND(E111*P111,2)</f>
        <v>0</v>
      </c>
      <c r="R111" s="158"/>
      <c r="S111" s="158" t="s">
        <v>137</v>
      </c>
      <c r="T111" s="158" t="s">
        <v>137</v>
      </c>
      <c r="U111" s="158">
        <v>7.0000000000000007E-2</v>
      </c>
      <c r="V111" s="158">
        <f t="shared" ref="V111:V117" si="34">ROUND(E111*U111,2)</f>
        <v>0.71</v>
      </c>
      <c r="W111" s="158"/>
      <c r="X111" s="158" t="s">
        <v>138</v>
      </c>
      <c r="Y111" s="158" t="s">
        <v>139</v>
      </c>
      <c r="Z111" s="147"/>
      <c r="AA111" s="147"/>
      <c r="AB111" s="147"/>
      <c r="AC111" s="147"/>
      <c r="AD111" s="147"/>
      <c r="AE111" s="147"/>
      <c r="AF111" s="147"/>
      <c r="AG111" s="147" t="s">
        <v>140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5">
        <v>85</v>
      </c>
      <c r="B112" s="176" t="s">
        <v>315</v>
      </c>
      <c r="C112" s="183" t="s">
        <v>316</v>
      </c>
      <c r="D112" s="177" t="s">
        <v>136</v>
      </c>
      <c r="E112" s="178">
        <v>6.1</v>
      </c>
      <c r="F112" s="179"/>
      <c r="G112" s="180">
        <f t="shared" si="28"/>
        <v>0</v>
      </c>
      <c r="H112" s="159"/>
      <c r="I112" s="158">
        <f t="shared" si="29"/>
        <v>0</v>
      </c>
      <c r="J112" s="159"/>
      <c r="K112" s="158">
        <f t="shared" si="30"/>
        <v>0</v>
      </c>
      <c r="L112" s="158">
        <v>15</v>
      </c>
      <c r="M112" s="158">
        <f t="shared" si="31"/>
        <v>0</v>
      </c>
      <c r="N112" s="157">
        <v>1.1999999999999999E-3</v>
      </c>
      <c r="O112" s="157">
        <f t="shared" si="32"/>
        <v>0.01</v>
      </c>
      <c r="P112" s="157">
        <v>0</v>
      </c>
      <c r="Q112" s="157">
        <f t="shared" si="33"/>
        <v>0</v>
      </c>
      <c r="R112" s="158"/>
      <c r="S112" s="158" t="s">
        <v>137</v>
      </c>
      <c r="T112" s="158" t="s">
        <v>137</v>
      </c>
      <c r="U112" s="158">
        <v>0</v>
      </c>
      <c r="V112" s="158">
        <f t="shared" si="34"/>
        <v>0</v>
      </c>
      <c r="W112" s="158"/>
      <c r="X112" s="158" t="s">
        <v>138</v>
      </c>
      <c r="Y112" s="158" t="s">
        <v>139</v>
      </c>
      <c r="Z112" s="147"/>
      <c r="AA112" s="147"/>
      <c r="AB112" s="147"/>
      <c r="AC112" s="147"/>
      <c r="AD112" s="147"/>
      <c r="AE112" s="147"/>
      <c r="AF112" s="147"/>
      <c r="AG112" s="147" t="s">
        <v>140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5">
        <v>86</v>
      </c>
      <c r="B113" s="176" t="s">
        <v>317</v>
      </c>
      <c r="C113" s="183" t="s">
        <v>318</v>
      </c>
      <c r="D113" s="177" t="s">
        <v>136</v>
      </c>
      <c r="E113" s="178">
        <v>6.1</v>
      </c>
      <c r="F113" s="179"/>
      <c r="G113" s="180">
        <f t="shared" si="28"/>
        <v>0</v>
      </c>
      <c r="H113" s="159"/>
      <c r="I113" s="158">
        <f t="shared" si="29"/>
        <v>0</v>
      </c>
      <c r="J113" s="159"/>
      <c r="K113" s="158">
        <f t="shared" si="30"/>
        <v>0</v>
      </c>
      <c r="L113" s="158">
        <v>15</v>
      </c>
      <c r="M113" s="158">
        <f t="shared" si="31"/>
        <v>0</v>
      </c>
      <c r="N113" s="157">
        <v>5.5100000000000001E-3</v>
      </c>
      <c r="O113" s="157">
        <f t="shared" si="32"/>
        <v>0.03</v>
      </c>
      <c r="P113" s="157">
        <v>0</v>
      </c>
      <c r="Q113" s="157">
        <f t="shared" si="33"/>
        <v>0</v>
      </c>
      <c r="R113" s="158"/>
      <c r="S113" s="158" t="s">
        <v>137</v>
      </c>
      <c r="T113" s="158" t="s">
        <v>137</v>
      </c>
      <c r="U113" s="158">
        <v>1.1366000000000001</v>
      </c>
      <c r="V113" s="158">
        <f t="shared" si="34"/>
        <v>6.93</v>
      </c>
      <c r="W113" s="158"/>
      <c r="X113" s="158" t="s">
        <v>138</v>
      </c>
      <c r="Y113" s="158" t="s">
        <v>139</v>
      </c>
      <c r="Z113" s="147"/>
      <c r="AA113" s="147"/>
      <c r="AB113" s="147"/>
      <c r="AC113" s="147"/>
      <c r="AD113" s="147"/>
      <c r="AE113" s="147"/>
      <c r="AF113" s="147"/>
      <c r="AG113" s="147" t="s">
        <v>140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5">
        <v>87</v>
      </c>
      <c r="B114" s="176" t="s">
        <v>319</v>
      </c>
      <c r="C114" s="183" t="s">
        <v>320</v>
      </c>
      <c r="D114" s="177" t="s">
        <v>136</v>
      </c>
      <c r="E114" s="178">
        <v>6.1</v>
      </c>
      <c r="F114" s="179"/>
      <c r="G114" s="180">
        <f t="shared" si="28"/>
        <v>0</v>
      </c>
      <c r="H114" s="159"/>
      <c r="I114" s="158">
        <f t="shared" si="29"/>
        <v>0</v>
      </c>
      <c r="J114" s="159"/>
      <c r="K114" s="158">
        <f t="shared" si="30"/>
        <v>0</v>
      </c>
      <c r="L114" s="158">
        <v>15</v>
      </c>
      <c r="M114" s="158">
        <f t="shared" si="31"/>
        <v>0</v>
      </c>
      <c r="N114" s="157">
        <v>0</v>
      </c>
      <c r="O114" s="157">
        <f t="shared" si="32"/>
        <v>0</v>
      </c>
      <c r="P114" s="157">
        <v>0</v>
      </c>
      <c r="Q114" s="157">
        <f t="shared" si="33"/>
        <v>0</v>
      </c>
      <c r="R114" s="158"/>
      <c r="S114" s="158" t="s">
        <v>137</v>
      </c>
      <c r="T114" s="158" t="s">
        <v>137</v>
      </c>
      <c r="U114" s="158">
        <v>0.16600000000000001</v>
      </c>
      <c r="V114" s="158">
        <f t="shared" si="34"/>
        <v>1.01</v>
      </c>
      <c r="W114" s="158"/>
      <c r="X114" s="158" t="s">
        <v>138</v>
      </c>
      <c r="Y114" s="158" t="s">
        <v>139</v>
      </c>
      <c r="Z114" s="147"/>
      <c r="AA114" s="147"/>
      <c r="AB114" s="147"/>
      <c r="AC114" s="147"/>
      <c r="AD114" s="147"/>
      <c r="AE114" s="147"/>
      <c r="AF114" s="147"/>
      <c r="AG114" s="147" t="s">
        <v>140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5">
        <v>88</v>
      </c>
      <c r="B115" s="176" t="s">
        <v>321</v>
      </c>
      <c r="C115" s="183" t="s">
        <v>322</v>
      </c>
      <c r="D115" s="177" t="s">
        <v>136</v>
      </c>
      <c r="E115" s="178">
        <v>6.71</v>
      </c>
      <c r="F115" s="179"/>
      <c r="G115" s="180">
        <f t="shared" si="28"/>
        <v>0</v>
      </c>
      <c r="H115" s="159"/>
      <c r="I115" s="158">
        <f t="shared" si="29"/>
        <v>0</v>
      </c>
      <c r="J115" s="159"/>
      <c r="K115" s="158">
        <f t="shared" si="30"/>
        <v>0</v>
      </c>
      <c r="L115" s="158">
        <v>15</v>
      </c>
      <c r="M115" s="158">
        <f t="shared" si="31"/>
        <v>0</v>
      </c>
      <c r="N115" s="157">
        <v>1.9199999999999998E-2</v>
      </c>
      <c r="O115" s="157">
        <f t="shared" si="32"/>
        <v>0.13</v>
      </c>
      <c r="P115" s="157">
        <v>0</v>
      </c>
      <c r="Q115" s="157">
        <f t="shared" si="33"/>
        <v>0</v>
      </c>
      <c r="R115" s="158" t="s">
        <v>250</v>
      </c>
      <c r="S115" s="158" t="s">
        <v>137</v>
      </c>
      <c r="T115" s="158" t="s">
        <v>137</v>
      </c>
      <c r="U115" s="158">
        <v>0</v>
      </c>
      <c r="V115" s="158">
        <f t="shared" si="34"/>
        <v>0</v>
      </c>
      <c r="W115" s="158"/>
      <c r="X115" s="158" t="s">
        <v>251</v>
      </c>
      <c r="Y115" s="158" t="s">
        <v>139</v>
      </c>
      <c r="Z115" s="147"/>
      <c r="AA115" s="147"/>
      <c r="AB115" s="147"/>
      <c r="AC115" s="147"/>
      <c r="AD115" s="147"/>
      <c r="AE115" s="147"/>
      <c r="AF115" s="147"/>
      <c r="AG115" s="147" t="s">
        <v>252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69">
        <v>89</v>
      </c>
      <c r="B116" s="170" t="s">
        <v>323</v>
      </c>
      <c r="C116" s="184" t="s">
        <v>324</v>
      </c>
      <c r="D116" s="171" t="s">
        <v>136</v>
      </c>
      <c r="E116" s="172">
        <v>14.5</v>
      </c>
      <c r="F116" s="173"/>
      <c r="G116" s="174">
        <f t="shared" si="28"/>
        <v>0</v>
      </c>
      <c r="H116" s="159"/>
      <c r="I116" s="158">
        <f t="shared" si="29"/>
        <v>0</v>
      </c>
      <c r="J116" s="159"/>
      <c r="K116" s="158">
        <f t="shared" si="30"/>
        <v>0</v>
      </c>
      <c r="L116" s="158">
        <v>15</v>
      </c>
      <c r="M116" s="158">
        <f t="shared" si="31"/>
        <v>0</v>
      </c>
      <c r="N116" s="157">
        <v>0</v>
      </c>
      <c r="O116" s="157">
        <f t="shared" si="32"/>
        <v>0</v>
      </c>
      <c r="P116" s="157">
        <v>8.6999999999999994E-2</v>
      </c>
      <c r="Q116" s="157">
        <f t="shared" si="33"/>
        <v>1.26</v>
      </c>
      <c r="R116" s="158"/>
      <c r="S116" s="158" t="s">
        <v>137</v>
      </c>
      <c r="T116" s="158" t="s">
        <v>137</v>
      </c>
      <c r="U116" s="158">
        <v>0.50129000000000001</v>
      </c>
      <c r="V116" s="158">
        <f t="shared" si="34"/>
        <v>7.27</v>
      </c>
      <c r="W116" s="158"/>
      <c r="X116" s="158" t="s">
        <v>147</v>
      </c>
      <c r="Y116" s="158" t="s">
        <v>139</v>
      </c>
      <c r="Z116" s="147"/>
      <c r="AA116" s="147"/>
      <c r="AB116" s="147"/>
      <c r="AC116" s="147"/>
      <c r="AD116" s="147"/>
      <c r="AE116" s="147"/>
      <c r="AF116" s="147"/>
      <c r="AG116" s="147" t="s">
        <v>148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>
        <v>90</v>
      </c>
      <c r="B117" s="155" t="s">
        <v>325</v>
      </c>
      <c r="C117" s="185" t="s">
        <v>326</v>
      </c>
      <c r="D117" s="156" t="s">
        <v>0</v>
      </c>
      <c r="E117" s="181"/>
      <c r="F117" s="159"/>
      <c r="G117" s="158">
        <f t="shared" si="28"/>
        <v>0</v>
      </c>
      <c r="H117" s="159"/>
      <c r="I117" s="158">
        <f t="shared" si="29"/>
        <v>0</v>
      </c>
      <c r="J117" s="159"/>
      <c r="K117" s="158">
        <f t="shared" si="30"/>
        <v>0</v>
      </c>
      <c r="L117" s="158">
        <v>15</v>
      </c>
      <c r="M117" s="158">
        <f t="shared" si="31"/>
        <v>0</v>
      </c>
      <c r="N117" s="157">
        <v>0</v>
      </c>
      <c r="O117" s="157">
        <f t="shared" si="32"/>
        <v>0</v>
      </c>
      <c r="P117" s="157">
        <v>0</v>
      </c>
      <c r="Q117" s="157">
        <f t="shared" si="33"/>
        <v>0</v>
      </c>
      <c r="R117" s="158"/>
      <c r="S117" s="158" t="s">
        <v>137</v>
      </c>
      <c r="T117" s="158" t="s">
        <v>137</v>
      </c>
      <c r="U117" s="158">
        <v>0</v>
      </c>
      <c r="V117" s="158">
        <f t="shared" si="34"/>
        <v>0</v>
      </c>
      <c r="W117" s="158"/>
      <c r="X117" s="158" t="s">
        <v>238</v>
      </c>
      <c r="Y117" s="158" t="s">
        <v>139</v>
      </c>
      <c r="Z117" s="147"/>
      <c r="AA117" s="147"/>
      <c r="AB117" s="147"/>
      <c r="AC117" s="147"/>
      <c r="AD117" s="147"/>
      <c r="AE117" s="147"/>
      <c r="AF117" s="147"/>
      <c r="AG117" s="147" t="s">
        <v>239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5">
      <c r="A118" s="162" t="s">
        <v>132</v>
      </c>
      <c r="B118" s="163" t="s">
        <v>94</v>
      </c>
      <c r="C118" s="182" t="s">
        <v>95</v>
      </c>
      <c r="D118" s="164"/>
      <c r="E118" s="165"/>
      <c r="F118" s="166"/>
      <c r="G118" s="167">
        <f>SUMIF(AG119:AG123,"&lt;&gt;NOR",G119:G123)</f>
        <v>0</v>
      </c>
      <c r="H118" s="161"/>
      <c r="I118" s="161">
        <f>SUM(I119:I123)</f>
        <v>0</v>
      </c>
      <c r="J118" s="161"/>
      <c r="K118" s="161">
        <f>SUM(K119:K123)</f>
        <v>0</v>
      </c>
      <c r="L118" s="161"/>
      <c r="M118" s="161">
        <f>SUM(M119:M123)</f>
        <v>0</v>
      </c>
      <c r="N118" s="160"/>
      <c r="O118" s="160">
        <f>SUM(O119:O123)</f>
        <v>0.2</v>
      </c>
      <c r="P118" s="160"/>
      <c r="Q118" s="160">
        <f>SUM(Q119:Q123)</f>
        <v>0.05</v>
      </c>
      <c r="R118" s="161"/>
      <c r="S118" s="161"/>
      <c r="T118" s="161"/>
      <c r="U118" s="161"/>
      <c r="V118" s="161">
        <f>SUM(V119:V123)</f>
        <v>46.910000000000004</v>
      </c>
      <c r="W118" s="161"/>
      <c r="X118" s="161"/>
      <c r="Y118" s="161"/>
      <c r="AG118" t="s">
        <v>133</v>
      </c>
    </row>
    <row r="119" spans="1:60" ht="20.399999999999999" outlineLevel="1" x14ac:dyDescent="0.25">
      <c r="A119" s="175">
        <v>91</v>
      </c>
      <c r="B119" s="176" t="s">
        <v>327</v>
      </c>
      <c r="C119" s="183" t="s">
        <v>328</v>
      </c>
      <c r="D119" s="177" t="s">
        <v>136</v>
      </c>
      <c r="E119" s="178">
        <v>55.764899999999997</v>
      </c>
      <c r="F119" s="179"/>
      <c r="G119" s="180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15</v>
      </c>
      <c r="M119" s="158">
        <f>G119*(1+L119/100)</f>
        <v>0</v>
      </c>
      <c r="N119" s="157">
        <v>3.6099999999999999E-3</v>
      </c>
      <c r="O119" s="157">
        <f>ROUND(E119*N119,2)</f>
        <v>0.2</v>
      </c>
      <c r="P119" s="157">
        <v>0</v>
      </c>
      <c r="Q119" s="157">
        <f>ROUND(E119*P119,2)</f>
        <v>0</v>
      </c>
      <c r="R119" s="158"/>
      <c r="S119" s="158" t="s">
        <v>137</v>
      </c>
      <c r="T119" s="158" t="s">
        <v>137</v>
      </c>
      <c r="U119" s="158">
        <v>0.66557999999999995</v>
      </c>
      <c r="V119" s="158">
        <f>ROUND(E119*U119,2)</f>
        <v>37.119999999999997</v>
      </c>
      <c r="W119" s="158"/>
      <c r="X119" s="158" t="s">
        <v>147</v>
      </c>
      <c r="Y119" s="158" t="s">
        <v>139</v>
      </c>
      <c r="Z119" s="147"/>
      <c r="AA119" s="147"/>
      <c r="AB119" s="147"/>
      <c r="AC119" s="147"/>
      <c r="AD119" s="147"/>
      <c r="AE119" s="147"/>
      <c r="AF119" s="147"/>
      <c r="AG119" s="147" t="s">
        <v>148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5">
        <v>92</v>
      </c>
      <c r="B120" s="176" t="s">
        <v>329</v>
      </c>
      <c r="C120" s="183" t="s">
        <v>330</v>
      </c>
      <c r="D120" s="177" t="s">
        <v>136</v>
      </c>
      <c r="E120" s="178">
        <v>55.764899999999997</v>
      </c>
      <c r="F120" s="179"/>
      <c r="G120" s="180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15</v>
      </c>
      <c r="M120" s="158">
        <f>G120*(1+L120/100)</f>
        <v>0</v>
      </c>
      <c r="N120" s="157">
        <v>1.0000000000000001E-5</v>
      </c>
      <c r="O120" s="157">
        <f>ROUND(E120*N120,2)</f>
        <v>0</v>
      </c>
      <c r="P120" s="157">
        <v>0</v>
      </c>
      <c r="Q120" s="157">
        <f>ROUND(E120*P120,2)</f>
        <v>0</v>
      </c>
      <c r="R120" s="158"/>
      <c r="S120" s="158" t="s">
        <v>137</v>
      </c>
      <c r="T120" s="158" t="s">
        <v>137</v>
      </c>
      <c r="U120" s="158">
        <v>0.06</v>
      </c>
      <c r="V120" s="158">
        <f>ROUND(E120*U120,2)</f>
        <v>3.35</v>
      </c>
      <c r="W120" s="158"/>
      <c r="X120" s="158" t="s">
        <v>138</v>
      </c>
      <c r="Y120" s="158" t="s">
        <v>139</v>
      </c>
      <c r="Z120" s="147"/>
      <c r="AA120" s="147"/>
      <c r="AB120" s="147"/>
      <c r="AC120" s="147"/>
      <c r="AD120" s="147"/>
      <c r="AE120" s="147"/>
      <c r="AF120" s="147"/>
      <c r="AG120" s="147" t="s">
        <v>140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5">
        <v>93</v>
      </c>
      <c r="B121" s="176" t="s">
        <v>331</v>
      </c>
      <c r="C121" s="183" t="s">
        <v>332</v>
      </c>
      <c r="D121" s="177" t="s">
        <v>136</v>
      </c>
      <c r="E121" s="178">
        <v>46.764899999999997</v>
      </c>
      <c r="F121" s="179"/>
      <c r="G121" s="180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7">
        <v>0</v>
      </c>
      <c r="O121" s="157">
        <f>ROUND(E121*N121,2)</f>
        <v>0</v>
      </c>
      <c r="P121" s="157">
        <v>1E-3</v>
      </c>
      <c r="Q121" s="157">
        <f>ROUND(E121*P121,2)</f>
        <v>0.05</v>
      </c>
      <c r="R121" s="158"/>
      <c r="S121" s="158" t="s">
        <v>137</v>
      </c>
      <c r="T121" s="158" t="s">
        <v>137</v>
      </c>
      <c r="U121" s="158">
        <v>0.128</v>
      </c>
      <c r="V121" s="158">
        <f>ROUND(E121*U121,2)</f>
        <v>5.99</v>
      </c>
      <c r="W121" s="158"/>
      <c r="X121" s="158" t="s">
        <v>138</v>
      </c>
      <c r="Y121" s="158" t="s">
        <v>139</v>
      </c>
      <c r="Z121" s="147"/>
      <c r="AA121" s="147"/>
      <c r="AB121" s="147"/>
      <c r="AC121" s="147"/>
      <c r="AD121" s="147"/>
      <c r="AE121" s="147"/>
      <c r="AF121" s="147"/>
      <c r="AG121" s="147" t="s">
        <v>140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 x14ac:dyDescent="0.25">
      <c r="A122" s="169">
        <v>94</v>
      </c>
      <c r="B122" s="170" t="s">
        <v>333</v>
      </c>
      <c r="C122" s="184" t="s">
        <v>334</v>
      </c>
      <c r="D122" s="171" t="s">
        <v>151</v>
      </c>
      <c r="E122" s="172">
        <v>3</v>
      </c>
      <c r="F122" s="173"/>
      <c r="G122" s="174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7">
        <v>2.5999999999999998E-4</v>
      </c>
      <c r="O122" s="157">
        <f>ROUND(E122*N122,2)</f>
        <v>0</v>
      </c>
      <c r="P122" s="157">
        <v>0</v>
      </c>
      <c r="Q122" s="157">
        <f>ROUND(E122*P122,2)</f>
        <v>0</v>
      </c>
      <c r="R122" s="158"/>
      <c r="S122" s="158" t="s">
        <v>137</v>
      </c>
      <c r="T122" s="158" t="s">
        <v>137</v>
      </c>
      <c r="U122" s="158">
        <v>0.15</v>
      </c>
      <c r="V122" s="158">
        <f>ROUND(E122*U122,2)</f>
        <v>0.45</v>
      </c>
      <c r="W122" s="158"/>
      <c r="X122" s="158" t="s">
        <v>138</v>
      </c>
      <c r="Y122" s="158" t="s">
        <v>139</v>
      </c>
      <c r="Z122" s="147"/>
      <c r="AA122" s="147"/>
      <c r="AB122" s="147"/>
      <c r="AC122" s="147"/>
      <c r="AD122" s="147"/>
      <c r="AE122" s="147"/>
      <c r="AF122" s="147"/>
      <c r="AG122" s="147" t="s">
        <v>140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>
        <v>95</v>
      </c>
      <c r="B123" s="155" t="s">
        <v>335</v>
      </c>
      <c r="C123" s="185" t="s">
        <v>336</v>
      </c>
      <c r="D123" s="156" t="s">
        <v>0</v>
      </c>
      <c r="E123" s="181"/>
      <c r="F123" s="159"/>
      <c r="G123" s="158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137</v>
      </c>
      <c r="T123" s="158" t="s">
        <v>137</v>
      </c>
      <c r="U123" s="158">
        <v>0</v>
      </c>
      <c r="V123" s="158">
        <f>ROUND(E123*U123,2)</f>
        <v>0</v>
      </c>
      <c r="W123" s="158"/>
      <c r="X123" s="158" t="s">
        <v>238</v>
      </c>
      <c r="Y123" s="158" t="s">
        <v>139</v>
      </c>
      <c r="Z123" s="147"/>
      <c r="AA123" s="147"/>
      <c r="AB123" s="147"/>
      <c r="AC123" s="147"/>
      <c r="AD123" s="147"/>
      <c r="AE123" s="147"/>
      <c r="AF123" s="147"/>
      <c r="AG123" s="147" t="s">
        <v>239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5">
      <c r="A124" s="162" t="s">
        <v>132</v>
      </c>
      <c r="B124" s="163" t="s">
        <v>96</v>
      </c>
      <c r="C124" s="182" t="s">
        <v>97</v>
      </c>
      <c r="D124" s="164"/>
      <c r="E124" s="165"/>
      <c r="F124" s="166"/>
      <c r="G124" s="167">
        <f>SUMIF(AG125:AG132,"&lt;&gt;NOR",G125:G132)</f>
        <v>0</v>
      </c>
      <c r="H124" s="161"/>
      <c r="I124" s="161">
        <f>SUM(I125:I132)</f>
        <v>0</v>
      </c>
      <c r="J124" s="161"/>
      <c r="K124" s="161">
        <f>SUM(K125:K132)</f>
        <v>0</v>
      </c>
      <c r="L124" s="161"/>
      <c r="M124" s="161">
        <f>SUM(M125:M132)</f>
        <v>0</v>
      </c>
      <c r="N124" s="160"/>
      <c r="O124" s="160">
        <f>SUM(O125:O132)</f>
        <v>0.42000000000000004</v>
      </c>
      <c r="P124" s="160"/>
      <c r="Q124" s="160">
        <f>SUM(Q125:Q132)</f>
        <v>0.92</v>
      </c>
      <c r="R124" s="161"/>
      <c r="S124" s="161"/>
      <c r="T124" s="161"/>
      <c r="U124" s="161"/>
      <c r="V124" s="161">
        <f>SUM(V125:V132)</f>
        <v>31.110000000000003</v>
      </c>
      <c r="W124" s="161"/>
      <c r="X124" s="161"/>
      <c r="Y124" s="161"/>
      <c r="AG124" t="s">
        <v>133</v>
      </c>
    </row>
    <row r="125" spans="1:60" outlineLevel="1" x14ac:dyDescent="0.25">
      <c r="A125" s="175">
        <v>96</v>
      </c>
      <c r="B125" s="176" t="s">
        <v>337</v>
      </c>
      <c r="C125" s="183" t="s">
        <v>338</v>
      </c>
      <c r="D125" s="177" t="s">
        <v>136</v>
      </c>
      <c r="E125" s="178">
        <v>13.5832</v>
      </c>
      <c r="F125" s="179"/>
      <c r="G125" s="180">
        <f t="shared" ref="G125:G132" si="35">ROUND(E125*F125,2)</f>
        <v>0</v>
      </c>
      <c r="H125" s="159"/>
      <c r="I125" s="158">
        <f t="shared" ref="I125:I132" si="36">ROUND(E125*H125,2)</f>
        <v>0</v>
      </c>
      <c r="J125" s="159"/>
      <c r="K125" s="158">
        <f t="shared" ref="K125:K132" si="37">ROUND(E125*J125,2)</f>
        <v>0</v>
      </c>
      <c r="L125" s="158">
        <v>15</v>
      </c>
      <c r="M125" s="158">
        <f t="shared" ref="M125:M132" si="38">G125*(1+L125/100)</f>
        <v>0</v>
      </c>
      <c r="N125" s="157">
        <v>0</v>
      </c>
      <c r="O125" s="157">
        <f t="shared" ref="O125:O132" si="39">ROUND(E125*N125,2)</f>
        <v>0</v>
      </c>
      <c r="P125" s="157">
        <v>6.8000000000000005E-2</v>
      </c>
      <c r="Q125" s="157">
        <f t="shared" ref="Q125:Q132" si="40">ROUND(E125*P125,2)</f>
        <v>0.92</v>
      </c>
      <c r="R125" s="158"/>
      <c r="S125" s="158" t="s">
        <v>137</v>
      </c>
      <c r="T125" s="158" t="s">
        <v>137</v>
      </c>
      <c r="U125" s="158">
        <v>0.66937999999999998</v>
      </c>
      <c r="V125" s="158">
        <f t="shared" ref="V125:V132" si="41">ROUND(E125*U125,2)</f>
        <v>9.09</v>
      </c>
      <c r="W125" s="158"/>
      <c r="X125" s="158" t="s">
        <v>147</v>
      </c>
      <c r="Y125" s="158" t="s">
        <v>139</v>
      </c>
      <c r="Z125" s="147"/>
      <c r="AA125" s="147"/>
      <c r="AB125" s="147"/>
      <c r="AC125" s="147"/>
      <c r="AD125" s="147"/>
      <c r="AE125" s="147"/>
      <c r="AF125" s="147"/>
      <c r="AG125" s="147" t="s">
        <v>148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5">
        <v>97</v>
      </c>
      <c r="B126" s="176" t="s">
        <v>339</v>
      </c>
      <c r="C126" s="183" t="s">
        <v>340</v>
      </c>
      <c r="D126" s="177" t="s">
        <v>136</v>
      </c>
      <c r="E126" s="178">
        <v>15.25</v>
      </c>
      <c r="F126" s="179"/>
      <c r="G126" s="180">
        <f t="shared" si="35"/>
        <v>0</v>
      </c>
      <c r="H126" s="159"/>
      <c r="I126" s="158">
        <f t="shared" si="36"/>
        <v>0</v>
      </c>
      <c r="J126" s="159"/>
      <c r="K126" s="158">
        <f t="shared" si="37"/>
        <v>0</v>
      </c>
      <c r="L126" s="158">
        <v>15</v>
      </c>
      <c r="M126" s="158">
        <f t="shared" si="38"/>
        <v>0</v>
      </c>
      <c r="N126" s="157">
        <v>2.1000000000000001E-4</v>
      </c>
      <c r="O126" s="157">
        <f t="shared" si="39"/>
        <v>0</v>
      </c>
      <c r="P126" s="157">
        <v>0</v>
      </c>
      <c r="Q126" s="157">
        <f t="shared" si="40"/>
        <v>0</v>
      </c>
      <c r="R126" s="158"/>
      <c r="S126" s="158" t="s">
        <v>137</v>
      </c>
      <c r="T126" s="158" t="s">
        <v>137</v>
      </c>
      <c r="U126" s="158">
        <v>0.05</v>
      </c>
      <c r="V126" s="158">
        <f t="shared" si="41"/>
        <v>0.76</v>
      </c>
      <c r="W126" s="158"/>
      <c r="X126" s="158" t="s">
        <v>138</v>
      </c>
      <c r="Y126" s="158" t="s">
        <v>139</v>
      </c>
      <c r="Z126" s="147"/>
      <c r="AA126" s="147"/>
      <c r="AB126" s="147"/>
      <c r="AC126" s="147"/>
      <c r="AD126" s="147"/>
      <c r="AE126" s="147"/>
      <c r="AF126" s="147"/>
      <c r="AG126" s="147" t="s">
        <v>140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75">
        <v>98</v>
      </c>
      <c r="B127" s="176" t="s">
        <v>341</v>
      </c>
      <c r="C127" s="183" t="s">
        <v>342</v>
      </c>
      <c r="D127" s="177" t="s">
        <v>197</v>
      </c>
      <c r="E127" s="178">
        <v>1</v>
      </c>
      <c r="F127" s="179"/>
      <c r="G127" s="180">
        <f t="shared" si="35"/>
        <v>0</v>
      </c>
      <c r="H127" s="159"/>
      <c r="I127" s="158">
        <f t="shared" si="36"/>
        <v>0</v>
      </c>
      <c r="J127" s="159"/>
      <c r="K127" s="158">
        <f t="shared" si="37"/>
        <v>0</v>
      </c>
      <c r="L127" s="158">
        <v>15</v>
      </c>
      <c r="M127" s="158">
        <f t="shared" si="38"/>
        <v>0</v>
      </c>
      <c r="N127" s="157">
        <v>2.9999999999999997E-4</v>
      </c>
      <c r="O127" s="157">
        <f t="shared" si="39"/>
        <v>0</v>
      </c>
      <c r="P127" s="157">
        <v>0</v>
      </c>
      <c r="Q127" s="157">
        <f t="shared" si="40"/>
        <v>0</v>
      </c>
      <c r="R127" s="158" t="s">
        <v>250</v>
      </c>
      <c r="S127" s="158" t="s">
        <v>137</v>
      </c>
      <c r="T127" s="158" t="s">
        <v>209</v>
      </c>
      <c r="U127" s="158">
        <v>0</v>
      </c>
      <c r="V127" s="158">
        <f t="shared" si="41"/>
        <v>0</v>
      </c>
      <c r="W127" s="158"/>
      <c r="X127" s="158" t="s">
        <v>251</v>
      </c>
      <c r="Y127" s="158" t="s">
        <v>139</v>
      </c>
      <c r="Z127" s="147"/>
      <c r="AA127" s="147"/>
      <c r="AB127" s="147"/>
      <c r="AC127" s="147"/>
      <c r="AD127" s="147"/>
      <c r="AE127" s="147"/>
      <c r="AF127" s="147"/>
      <c r="AG127" s="147" t="s">
        <v>252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5">
        <v>99</v>
      </c>
      <c r="B128" s="176" t="s">
        <v>343</v>
      </c>
      <c r="C128" s="183" t="s">
        <v>344</v>
      </c>
      <c r="D128" s="177" t="s">
        <v>136</v>
      </c>
      <c r="E128" s="178">
        <v>16.774999999999999</v>
      </c>
      <c r="F128" s="179"/>
      <c r="G128" s="180">
        <f t="shared" si="35"/>
        <v>0</v>
      </c>
      <c r="H128" s="159"/>
      <c r="I128" s="158">
        <f t="shared" si="36"/>
        <v>0</v>
      </c>
      <c r="J128" s="159"/>
      <c r="K128" s="158">
        <f t="shared" si="37"/>
        <v>0</v>
      </c>
      <c r="L128" s="158">
        <v>15</v>
      </c>
      <c r="M128" s="158">
        <f t="shared" si="38"/>
        <v>0</v>
      </c>
      <c r="N128" s="157">
        <v>1.9429999999999999E-2</v>
      </c>
      <c r="O128" s="157">
        <f t="shared" si="39"/>
        <v>0.33</v>
      </c>
      <c r="P128" s="157">
        <v>0</v>
      </c>
      <c r="Q128" s="157">
        <f t="shared" si="40"/>
        <v>0</v>
      </c>
      <c r="R128" s="158" t="s">
        <v>250</v>
      </c>
      <c r="S128" s="158" t="s">
        <v>137</v>
      </c>
      <c r="T128" s="158" t="s">
        <v>137</v>
      </c>
      <c r="U128" s="158">
        <v>0</v>
      </c>
      <c r="V128" s="158">
        <f t="shared" si="41"/>
        <v>0</v>
      </c>
      <c r="W128" s="158"/>
      <c r="X128" s="158" t="s">
        <v>251</v>
      </c>
      <c r="Y128" s="158" t="s">
        <v>139</v>
      </c>
      <c r="Z128" s="147"/>
      <c r="AA128" s="147"/>
      <c r="AB128" s="147"/>
      <c r="AC128" s="147"/>
      <c r="AD128" s="147"/>
      <c r="AE128" s="147"/>
      <c r="AF128" s="147"/>
      <c r="AG128" s="147" t="s">
        <v>252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5">
        <v>100</v>
      </c>
      <c r="B129" s="176" t="s">
        <v>345</v>
      </c>
      <c r="C129" s="183" t="s">
        <v>346</v>
      </c>
      <c r="D129" s="177" t="s">
        <v>136</v>
      </c>
      <c r="E129" s="178">
        <v>15.25</v>
      </c>
      <c r="F129" s="179"/>
      <c r="G129" s="180">
        <f t="shared" si="35"/>
        <v>0</v>
      </c>
      <c r="H129" s="159"/>
      <c r="I129" s="158">
        <f t="shared" si="36"/>
        <v>0</v>
      </c>
      <c r="J129" s="159"/>
      <c r="K129" s="158">
        <f t="shared" si="37"/>
        <v>0</v>
      </c>
      <c r="L129" s="158">
        <v>15</v>
      </c>
      <c r="M129" s="158">
        <f t="shared" si="38"/>
        <v>0</v>
      </c>
      <c r="N129" s="157">
        <v>5.3499999999999997E-3</v>
      </c>
      <c r="O129" s="157">
        <f t="shared" si="39"/>
        <v>0.08</v>
      </c>
      <c r="P129" s="157">
        <v>0</v>
      </c>
      <c r="Q129" s="157">
        <f t="shared" si="40"/>
        <v>0</v>
      </c>
      <c r="R129" s="158"/>
      <c r="S129" s="158" t="s">
        <v>137</v>
      </c>
      <c r="T129" s="158" t="s">
        <v>137</v>
      </c>
      <c r="U129" s="158">
        <v>1.288</v>
      </c>
      <c r="V129" s="158">
        <f t="shared" si="41"/>
        <v>19.64</v>
      </c>
      <c r="W129" s="158"/>
      <c r="X129" s="158" t="s">
        <v>138</v>
      </c>
      <c r="Y129" s="158" t="s">
        <v>139</v>
      </c>
      <c r="Z129" s="147"/>
      <c r="AA129" s="147"/>
      <c r="AB129" s="147"/>
      <c r="AC129" s="147"/>
      <c r="AD129" s="147"/>
      <c r="AE129" s="147"/>
      <c r="AF129" s="147"/>
      <c r="AG129" s="147" t="s">
        <v>140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5">
        <v>101</v>
      </c>
      <c r="B130" s="176" t="s">
        <v>347</v>
      </c>
      <c r="C130" s="183" t="s">
        <v>348</v>
      </c>
      <c r="D130" s="177" t="s">
        <v>136</v>
      </c>
      <c r="E130" s="178">
        <v>15.25</v>
      </c>
      <c r="F130" s="179"/>
      <c r="G130" s="180">
        <f t="shared" si="35"/>
        <v>0</v>
      </c>
      <c r="H130" s="159"/>
      <c r="I130" s="158">
        <f t="shared" si="36"/>
        <v>0</v>
      </c>
      <c r="J130" s="159"/>
      <c r="K130" s="158">
        <f t="shared" si="37"/>
        <v>0</v>
      </c>
      <c r="L130" s="158">
        <v>15</v>
      </c>
      <c r="M130" s="158">
        <f t="shared" si="38"/>
        <v>0</v>
      </c>
      <c r="N130" s="157">
        <v>8.9999999999999998E-4</v>
      </c>
      <c r="O130" s="157">
        <f t="shared" si="39"/>
        <v>0.01</v>
      </c>
      <c r="P130" s="157">
        <v>0</v>
      </c>
      <c r="Q130" s="157">
        <f t="shared" si="40"/>
        <v>0</v>
      </c>
      <c r="R130" s="158"/>
      <c r="S130" s="158" t="s">
        <v>137</v>
      </c>
      <c r="T130" s="158" t="s">
        <v>137</v>
      </c>
      <c r="U130" s="158">
        <v>0</v>
      </c>
      <c r="V130" s="158">
        <f t="shared" si="41"/>
        <v>0</v>
      </c>
      <c r="W130" s="158"/>
      <c r="X130" s="158" t="s">
        <v>138</v>
      </c>
      <c r="Y130" s="158" t="s">
        <v>139</v>
      </c>
      <c r="Z130" s="147"/>
      <c r="AA130" s="147"/>
      <c r="AB130" s="147"/>
      <c r="AC130" s="147"/>
      <c r="AD130" s="147"/>
      <c r="AE130" s="147"/>
      <c r="AF130" s="147"/>
      <c r="AG130" s="147" t="s">
        <v>140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69">
        <v>102</v>
      </c>
      <c r="B131" s="170" t="s">
        <v>349</v>
      </c>
      <c r="C131" s="184" t="s">
        <v>350</v>
      </c>
      <c r="D131" s="171" t="s">
        <v>151</v>
      </c>
      <c r="E131" s="172">
        <v>13.48</v>
      </c>
      <c r="F131" s="173"/>
      <c r="G131" s="174">
        <f t="shared" si="35"/>
        <v>0</v>
      </c>
      <c r="H131" s="159"/>
      <c r="I131" s="158">
        <f t="shared" si="36"/>
        <v>0</v>
      </c>
      <c r="J131" s="159"/>
      <c r="K131" s="158">
        <f t="shared" si="37"/>
        <v>0</v>
      </c>
      <c r="L131" s="158">
        <v>15</v>
      </c>
      <c r="M131" s="158">
        <f t="shared" si="38"/>
        <v>0</v>
      </c>
      <c r="N131" s="157">
        <v>1E-4</v>
      </c>
      <c r="O131" s="157">
        <f t="shared" si="39"/>
        <v>0</v>
      </c>
      <c r="P131" s="157">
        <v>0</v>
      </c>
      <c r="Q131" s="157">
        <f t="shared" si="40"/>
        <v>0</v>
      </c>
      <c r="R131" s="158"/>
      <c r="S131" s="158" t="s">
        <v>137</v>
      </c>
      <c r="T131" s="158" t="s">
        <v>137</v>
      </c>
      <c r="U131" s="158">
        <v>0.12</v>
      </c>
      <c r="V131" s="158">
        <f t="shared" si="41"/>
        <v>1.62</v>
      </c>
      <c r="W131" s="158"/>
      <c r="X131" s="158" t="s">
        <v>138</v>
      </c>
      <c r="Y131" s="158" t="s">
        <v>139</v>
      </c>
      <c r="Z131" s="147"/>
      <c r="AA131" s="147"/>
      <c r="AB131" s="147"/>
      <c r="AC131" s="147"/>
      <c r="AD131" s="147"/>
      <c r="AE131" s="147"/>
      <c r="AF131" s="147"/>
      <c r="AG131" s="147" t="s">
        <v>140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>
        <v>103</v>
      </c>
      <c r="B132" s="155" t="s">
        <v>351</v>
      </c>
      <c r="C132" s="185" t="s">
        <v>352</v>
      </c>
      <c r="D132" s="156" t="s">
        <v>0</v>
      </c>
      <c r="E132" s="181"/>
      <c r="F132" s="159"/>
      <c r="G132" s="158">
        <f t="shared" si="35"/>
        <v>0</v>
      </c>
      <c r="H132" s="159"/>
      <c r="I132" s="158">
        <f t="shared" si="36"/>
        <v>0</v>
      </c>
      <c r="J132" s="159"/>
      <c r="K132" s="158">
        <f t="shared" si="37"/>
        <v>0</v>
      </c>
      <c r="L132" s="158">
        <v>15</v>
      </c>
      <c r="M132" s="158">
        <f t="shared" si="38"/>
        <v>0</v>
      </c>
      <c r="N132" s="157">
        <v>0</v>
      </c>
      <c r="O132" s="157">
        <f t="shared" si="39"/>
        <v>0</v>
      </c>
      <c r="P132" s="157">
        <v>0</v>
      </c>
      <c r="Q132" s="157">
        <f t="shared" si="40"/>
        <v>0</v>
      </c>
      <c r="R132" s="158"/>
      <c r="S132" s="158" t="s">
        <v>137</v>
      </c>
      <c r="T132" s="158" t="s">
        <v>137</v>
      </c>
      <c r="U132" s="158">
        <v>0</v>
      </c>
      <c r="V132" s="158">
        <f t="shared" si="41"/>
        <v>0</v>
      </c>
      <c r="W132" s="158"/>
      <c r="X132" s="158" t="s">
        <v>238</v>
      </c>
      <c r="Y132" s="158" t="s">
        <v>139</v>
      </c>
      <c r="Z132" s="147"/>
      <c r="AA132" s="147"/>
      <c r="AB132" s="147"/>
      <c r="AC132" s="147"/>
      <c r="AD132" s="147"/>
      <c r="AE132" s="147"/>
      <c r="AF132" s="147"/>
      <c r="AG132" s="147" t="s">
        <v>239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x14ac:dyDescent="0.25">
      <c r="A133" s="162" t="s">
        <v>132</v>
      </c>
      <c r="B133" s="163" t="s">
        <v>98</v>
      </c>
      <c r="C133" s="182" t="s">
        <v>99</v>
      </c>
      <c r="D133" s="164"/>
      <c r="E133" s="165"/>
      <c r="F133" s="166"/>
      <c r="G133" s="167">
        <f>SUMIF(AG134:AG136,"&lt;&gt;NOR",G134:G136)</f>
        <v>0</v>
      </c>
      <c r="H133" s="161"/>
      <c r="I133" s="161">
        <f>SUM(I134:I136)</f>
        <v>0</v>
      </c>
      <c r="J133" s="161"/>
      <c r="K133" s="161">
        <f>SUM(K134:K136)</f>
        <v>0</v>
      </c>
      <c r="L133" s="161"/>
      <c r="M133" s="161">
        <f>SUM(M134:M136)</f>
        <v>0</v>
      </c>
      <c r="N133" s="160"/>
      <c r="O133" s="160">
        <f>SUM(O134:O136)</f>
        <v>0.01</v>
      </c>
      <c r="P133" s="160"/>
      <c r="Q133" s="160">
        <f>SUM(Q134:Q136)</f>
        <v>0</v>
      </c>
      <c r="R133" s="161"/>
      <c r="S133" s="161"/>
      <c r="T133" s="161"/>
      <c r="U133" s="161"/>
      <c r="V133" s="161">
        <f>SUM(V134:V136)</f>
        <v>17.84</v>
      </c>
      <c r="W133" s="161"/>
      <c r="X133" s="161"/>
      <c r="Y133" s="161"/>
      <c r="AG133" t="s">
        <v>133</v>
      </c>
    </row>
    <row r="134" spans="1:60" outlineLevel="1" x14ac:dyDescent="0.25">
      <c r="A134" s="175">
        <v>104</v>
      </c>
      <c r="B134" s="176" t="s">
        <v>353</v>
      </c>
      <c r="C134" s="183" t="s">
        <v>354</v>
      </c>
      <c r="D134" s="177" t="s">
        <v>136</v>
      </c>
      <c r="E134" s="178">
        <v>39.198</v>
      </c>
      <c r="F134" s="179"/>
      <c r="G134" s="180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15</v>
      </c>
      <c r="M134" s="158">
        <f>G134*(1+L134/100)</f>
        <v>0</v>
      </c>
      <c r="N134" s="157">
        <v>1.6000000000000001E-4</v>
      </c>
      <c r="O134" s="157">
        <f>ROUND(E134*N134,2)</f>
        <v>0.01</v>
      </c>
      <c r="P134" s="157">
        <v>0</v>
      </c>
      <c r="Q134" s="157">
        <f>ROUND(E134*P134,2)</f>
        <v>0</v>
      </c>
      <c r="R134" s="158"/>
      <c r="S134" s="158" t="s">
        <v>137</v>
      </c>
      <c r="T134" s="158" t="s">
        <v>137</v>
      </c>
      <c r="U134" s="158">
        <v>0.15</v>
      </c>
      <c r="V134" s="158">
        <f>ROUND(E134*U134,2)</f>
        <v>5.88</v>
      </c>
      <c r="W134" s="158"/>
      <c r="X134" s="158" t="s">
        <v>138</v>
      </c>
      <c r="Y134" s="158" t="s">
        <v>139</v>
      </c>
      <c r="Z134" s="147"/>
      <c r="AA134" s="147"/>
      <c r="AB134" s="147"/>
      <c r="AC134" s="147"/>
      <c r="AD134" s="147"/>
      <c r="AE134" s="147"/>
      <c r="AF134" s="147"/>
      <c r="AG134" s="147" t="s">
        <v>140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5">
        <v>105</v>
      </c>
      <c r="B135" s="176" t="s">
        <v>355</v>
      </c>
      <c r="C135" s="183" t="s">
        <v>356</v>
      </c>
      <c r="D135" s="177" t="s">
        <v>136</v>
      </c>
      <c r="E135" s="178">
        <v>5.6711999999999998</v>
      </c>
      <c r="F135" s="179"/>
      <c r="G135" s="180">
        <f>ROUND(E135*F135,2)</f>
        <v>0</v>
      </c>
      <c r="H135" s="159"/>
      <c r="I135" s="158">
        <f>ROUND(E135*H135,2)</f>
        <v>0</v>
      </c>
      <c r="J135" s="159"/>
      <c r="K135" s="158">
        <f>ROUND(E135*J135,2)</f>
        <v>0</v>
      </c>
      <c r="L135" s="158">
        <v>15</v>
      </c>
      <c r="M135" s="158">
        <f>G135*(1+L135/100)</f>
        <v>0</v>
      </c>
      <c r="N135" s="157">
        <v>1.0000000000000001E-5</v>
      </c>
      <c r="O135" s="157">
        <f>ROUND(E135*N135,2)</f>
        <v>0</v>
      </c>
      <c r="P135" s="157">
        <v>0</v>
      </c>
      <c r="Q135" s="157">
        <f>ROUND(E135*P135,2)</f>
        <v>0</v>
      </c>
      <c r="R135" s="158"/>
      <c r="S135" s="158" t="s">
        <v>137</v>
      </c>
      <c r="T135" s="158" t="s">
        <v>137</v>
      </c>
      <c r="U135" s="158">
        <v>0.122</v>
      </c>
      <c r="V135" s="158">
        <f>ROUND(E135*U135,2)</f>
        <v>0.69</v>
      </c>
      <c r="W135" s="158"/>
      <c r="X135" s="158" t="s">
        <v>138</v>
      </c>
      <c r="Y135" s="158" t="s">
        <v>139</v>
      </c>
      <c r="Z135" s="147"/>
      <c r="AA135" s="147"/>
      <c r="AB135" s="147"/>
      <c r="AC135" s="147"/>
      <c r="AD135" s="147"/>
      <c r="AE135" s="147"/>
      <c r="AF135" s="147"/>
      <c r="AG135" s="147" t="s">
        <v>140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5">
        <v>106</v>
      </c>
      <c r="B136" s="176" t="s">
        <v>357</v>
      </c>
      <c r="C136" s="183" t="s">
        <v>358</v>
      </c>
      <c r="D136" s="177" t="s">
        <v>136</v>
      </c>
      <c r="E136" s="178">
        <v>165.72980000000001</v>
      </c>
      <c r="F136" s="179"/>
      <c r="G136" s="180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15</v>
      </c>
      <c r="M136" s="158">
        <f>G136*(1+L136/100)</f>
        <v>0</v>
      </c>
      <c r="N136" s="157">
        <v>1.0000000000000001E-5</v>
      </c>
      <c r="O136" s="157">
        <f>ROUND(E136*N136,2)</f>
        <v>0</v>
      </c>
      <c r="P136" s="157">
        <v>0</v>
      </c>
      <c r="Q136" s="157">
        <f>ROUND(E136*P136,2)</f>
        <v>0</v>
      </c>
      <c r="R136" s="158"/>
      <c r="S136" s="158" t="s">
        <v>137</v>
      </c>
      <c r="T136" s="158" t="s">
        <v>137</v>
      </c>
      <c r="U136" s="158">
        <v>6.8000000000000005E-2</v>
      </c>
      <c r="V136" s="158">
        <f>ROUND(E136*U136,2)</f>
        <v>11.27</v>
      </c>
      <c r="W136" s="158"/>
      <c r="X136" s="158" t="s">
        <v>138</v>
      </c>
      <c r="Y136" s="158" t="s">
        <v>139</v>
      </c>
      <c r="Z136" s="147"/>
      <c r="AA136" s="147"/>
      <c r="AB136" s="147"/>
      <c r="AC136" s="147"/>
      <c r="AD136" s="147"/>
      <c r="AE136" s="147"/>
      <c r="AF136" s="147"/>
      <c r="AG136" s="147" t="s">
        <v>140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5">
      <c r="A137" s="162" t="s">
        <v>132</v>
      </c>
      <c r="B137" s="163" t="s">
        <v>100</v>
      </c>
      <c r="C137" s="182" t="s">
        <v>101</v>
      </c>
      <c r="D137" s="164"/>
      <c r="E137" s="165"/>
      <c r="F137" s="166"/>
      <c r="G137" s="167">
        <f>SUMIF(AG138:AG139,"&lt;&gt;NOR",G138:G139)</f>
        <v>0</v>
      </c>
      <c r="H137" s="161"/>
      <c r="I137" s="161">
        <f>SUM(I138:I139)</f>
        <v>0</v>
      </c>
      <c r="J137" s="161"/>
      <c r="K137" s="161">
        <f>SUM(K138:K139)</f>
        <v>0</v>
      </c>
      <c r="L137" s="161"/>
      <c r="M137" s="161">
        <f>SUM(M138:M139)</f>
        <v>0</v>
      </c>
      <c r="N137" s="160"/>
      <c r="O137" s="160">
        <f>SUM(O138:O139)</f>
        <v>9.0000000000000011E-2</v>
      </c>
      <c r="P137" s="160"/>
      <c r="Q137" s="160">
        <f>SUM(Q138:Q139)</f>
        <v>0</v>
      </c>
      <c r="R137" s="161"/>
      <c r="S137" s="161"/>
      <c r="T137" s="161"/>
      <c r="U137" s="161"/>
      <c r="V137" s="161">
        <f>SUM(V138:V139)</f>
        <v>30.74</v>
      </c>
      <c r="W137" s="161"/>
      <c r="X137" s="161"/>
      <c r="Y137" s="161"/>
      <c r="AG137" t="s">
        <v>133</v>
      </c>
    </row>
    <row r="138" spans="1:60" outlineLevel="1" x14ac:dyDescent="0.25">
      <c r="A138" s="175">
        <v>107</v>
      </c>
      <c r="B138" s="176" t="s">
        <v>359</v>
      </c>
      <c r="C138" s="183" t="s">
        <v>360</v>
      </c>
      <c r="D138" s="177" t="s">
        <v>136</v>
      </c>
      <c r="E138" s="178">
        <v>173.4298</v>
      </c>
      <c r="F138" s="179"/>
      <c r="G138" s="180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15</v>
      </c>
      <c r="M138" s="158">
        <f>G138*(1+L138/100)</f>
        <v>0</v>
      </c>
      <c r="N138" s="157">
        <v>4.2000000000000002E-4</v>
      </c>
      <c r="O138" s="157">
        <f>ROUND(E138*N138,2)</f>
        <v>7.0000000000000007E-2</v>
      </c>
      <c r="P138" s="157">
        <v>0</v>
      </c>
      <c r="Q138" s="157">
        <f>ROUND(E138*P138,2)</f>
        <v>0</v>
      </c>
      <c r="R138" s="158"/>
      <c r="S138" s="158" t="s">
        <v>137</v>
      </c>
      <c r="T138" s="158" t="s">
        <v>137</v>
      </c>
      <c r="U138" s="158">
        <v>0.13439000000000001</v>
      </c>
      <c r="V138" s="158">
        <f>ROUND(E138*U138,2)</f>
        <v>23.31</v>
      </c>
      <c r="W138" s="158"/>
      <c r="X138" s="158" t="s">
        <v>147</v>
      </c>
      <c r="Y138" s="158" t="s">
        <v>139</v>
      </c>
      <c r="Z138" s="147"/>
      <c r="AA138" s="147"/>
      <c r="AB138" s="147"/>
      <c r="AC138" s="147"/>
      <c r="AD138" s="147"/>
      <c r="AE138" s="147"/>
      <c r="AF138" s="147"/>
      <c r="AG138" s="147" t="s">
        <v>148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5">
        <v>108</v>
      </c>
      <c r="B139" s="176" t="s">
        <v>361</v>
      </c>
      <c r="C139" s="183" t="s">
        <v>362</v>
      </c>
      <c r="D139" s="177" t="s">
        <v>136</v>
      </c>
      <c r="E139" s="178">
        <v>55.2849</v>
      </c>
      <c r="F139" s="179"/>
      <c r="G139" s="180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15</v>
      </c>
      <c r="M139" s="158">
        <f>G139*(1+L139/100)</f>
        <v>0</v>
      </c>
      <c r="N139" s="157">
        <v>3.6999999999999999E-4</v>
      </c>
      <c r="O139" s="157">
        <f>ROUND(E139*N139,2)</f>
        <v>0.02</v>
      </c>
      <c r="P139" s="157">
        <v>0</v>
      </c>
      <c r="Q139" s="157">
        <f>ROUND(E139*P139,2)</f>
        <v>0</v>
      </c>
      <c r="R139" s="158"/>
      <c r="S139" s="158" t="s">
        <v>137</v>
      </c>
      <c r="T139" s="158" t="s">
        <v>137</v>
      </c>
      <c r="U139" s="158">
        <v>0.13439000000000001</v>
      </c>
      <c r="V139" s="158">
        <f>ROUND(E139*U139,2)</f>
        <v>7.43</v>
      </c>
      <c r="W139" s="158"/>
      <c r="X139" s="158" t="s">
        <v>147</v>
      </c>
      <c r="Y139" s="158" t="s">
        <v>139</v>
      </c>
      <c r="Z139" s="147"/>
      <c r="AA139" s="147"/>
      <c r="AB139" s="147"/>
      <c r="AC139" s="147"/>
      <c r="AD139" s="147"/>
      <c r="AE139" s="147"/>
      <c r="AF139" s="147"/>
      <c r="AG139" s="147" t="s">
        <v>148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5">
      <c r="A140" s="162" t="s">
        <v>132</v>
      </c>
      <c r="B140" s="163" t="s">
        <v>102</v>
      </c>
      <c r="C140" s="182" t="s">
        <v>77</v>
      </c>
      <c r="D140" s="164"/>
      <c r="E140" s="165"/>
      <c r="F140" s="166"/>
      <c r="G140" s="167">
        <f>SUMIF(AG141:AG147,"&lt;&gt;NOR",G141:G147)</f>
        <v>0</v>
      </c>
      <c r="H140" s="161"/>
      <c r="I140" s="161">
        <f>SUM(I141:I147)</f>
        <v>0</v>
      </c>
      <c r="J140" s="161"/>
      <c r="K140" s="161">
        <f>SUM(K141:K147)</f>
        <v>0</v>
      </c>
      <c r="L140" s="161"/>
      <c r="M140" s="161">
        <f>SUM(M141:M147)</f>
        <v>0</v>
      </c>
      <c r="N140" s="160"/>
      <c r="O140" s="160">
        <f>SUM(O141:O147)</f>
        <v>0</v>
      </c>
      <c r="P140" s="160"/>
      <c r="Q140" s="160">
        <f>SUM(Q141:Q147)</f>
        <v>0</v>
      </c>
      <c r="R140" s="161"/>
      <c r="S140" s="161"/>
      <c r="T140" s="161"/>
      <c r="U140" s="161"/>
      <c r="V140" s="161">
        <f>SUM(V141:V147)</f>
        <v>25.849999999999998</v>
      </c>
      <c r="W140" s="161"/>
      <c r="X140" s="161"/>
      <c r="Y140" s="161"/>
      <c r="AG140" t="s">
        <v>133</v>
      </c>
    </row>
    <row r="141" spans="1:60" outlineLevel="1" x14ac:dyDescent="0.25">
      <c r="A141" s="175">
        <v>109</v>
      </c>
      <c r="B141" s="176" t="s">
        <v>363</v>
      </c>
      <c r="C141" s="183" t="s">
        <v>364</v>
      </c>
      <c r="D141" s="177" t="s">
        <v>365</v>
      </c>
      <c r="E141" s="178">
        <v>8.4582700000000006</v>
      </c>
      <c r="F141" s="179"/>
      <c r="G141" s="180">
        <f t="shared" ref="G141:G147" si="42">ROUND(E141*F141,2)</f>
        <v>0</v>
      </c>
      <c r="H141" s="159"/>
      <c r="I141" s="158">
        <f t="shared" ref="I141:I147" si="43">ROUND(E141*H141,2)</f>
        <v>0</v>
      </c>
      <c r="J141" s="159"/>
      <c r="K141" s="158">
        <f t="shared" ref="K141:K147" si="44">ROUND(E141*J141,2)</f>
        <v>0</v>
      </c>
      <c r="L141" s="158">
        <v>15</v>
      </c>
      <c r="M141" s="158">
        <f t="shared" ref="M141:M147" si="45">G141*(1+L141/100)</f>
        <v>0</v>
      </c>
      <c r="N141" s="157">
        <v>0</v>
      </c>
      <c r="O141" s="157">
        <f t="shared" ref="O141:O147" si="46">ROUND(E141*N141,2)</f>
        <v>0</v>
      </c>
      <c r="P141" s="157">
        <v>0</v>
      </c>
      <c r="Q141" s="157">
        <f t="shared" ref="Q141:Q147" si="47">ROUND(E141*P141,2)</f>
        <v>0</v>
      </c>
      <c r="R141" s="158"/>
      <c r="S141" s="158" t="s">
        <v>137</v>
      </c>
      <c r="T141" s="158" t="s">
        <v>137</v>
      </c>
      <c r="U141" s="158">
        <v>1.8160000000000001</v>
      </c>
      <c r="V141" s="158">
        <f t="shared" ref="V141:V147" si="48">ROUND(E141*U141,2)</f>
        <v>15.36</v>
      </c>
      <c r="W141" s="158"/>
      <c r="X141" s="158" t="s">
        <v>366</v>
      </c>
      <c r="Y141" s="158" t="s">
        <v>139</v>
      </c>
      <c r="Z141" s="147"/>
      <c r="AA141" s="147"/>
      <c r="AB141" s="147"/>
      <c r="AC141" s="147"/>
      <c r="AD141" s="147"/>
      <c r="AE141" s="147"/>
      <c r="AF141" s="147"/>
      <c r="AG141" s="147" t="s">
        <v>367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75">
        <v>110</v>
      </c>
      <c r="B142" s="176" t="s">
        <v>368</v>
      </c>
      <c r="C142" s="183" t="s">
        <v>369</v>
      </c>
      <c r="D142" s="177" t="s">
        <v>365</v>
      </c>
      <c r="E142" s="178">
        <v>8.4582700000000006</v>
      </c>
      <c r="F142" s="179"/>
      <c r="G142" s="180">
        <f t="shared" si="42"/>
        <v>0</v>
      </c>
      <c r="H142" s="159"/>
      <c r="I142" s="158">
        <f t="shared" si="43"/>
        <v>0</v>
      </c>
      <c r="J142" s="159"/>
      <c r="K142" s="158">
        <f t="shared" si="44"/>
        <v>0</v>
      </c>
      <c r="L142" s="158">
        <v>15</v>
      </c>
      <c r="M142" s="158">
        <f t="shared" si="45"/>
        <v>0</v>
      </c>
      <c r="N142" s="157">
        <v>0</v>
      </c>
      <c r="O142" s="157">
        <f t="shared" si="46"/>
        <v>0</v>
      </c>
      <c r="P142" s="157">
        <v>0</v>
      </c>
      <c r="Q142" s="157">
        <f t="shared" si="47"/>
        <v>0</v>
      </c>
      <c r="R142" s="158"/>
      <c r="S142" s="158" t="s">
        <v>137</v>
      </c>
      <c r="T142" s="158" t="s">
        <v>137</v>
      </c>
      <c r="U142" s="158">
        <v>4.2000000000000003E-2</v>
      </c>
      <c r="V142" s="158">
        <f t="shared" si="48"/>
        <v>0.36</v>
      </c>
      <c r="W142" s="158"/>
      <c r="X142" s="158" t="s">
        <v>366</v>
      </c>
      <c r="Y142" s="158" t="s">
        <v>139</v>
      </c>
      <c r="Z142" s="147"/>
      <c r="AA142" s="147"/>
      <c r="AB142" s="147"/>
      <c r="AC142" s="147"/>
      <c r="AD142" s="147"/>
      <c r="AE142" s="147"/>
      <c r="AF142" s="147"/>
      <c r="AG142" s="147" t="s">
        <v>367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5">
        <v>111</v>
      </c>
      <c r="B143" s="176" t="s">
        <v>370</v>
      </c>
      <c r="C143" s="183" t="s">
        <v>371</v>
      </c>
      <c r="D143" s="177" t="s">
        <v>365</v>
      </c>
      <c r="E143" s="178">
        <v>76.124409999999997</v>
      </c>
      <c r="F143" s="179"/>
      <c r="G143" s="180">
        <f t="shared" si="42"/>
        <v>0</v>
      </c>
      <c r="H143" s="159"/>
      <c r="I143" s="158">
        <f t="shared" si="43"/>
        <v>0</v>
      </c>
      <c r="J143" s="159"/>
      <c r="K143" s="158">
        <f t="shared" si="44"/>
        <v>0</v>
      </c>
      <c r="L143" s="158">
        <v>15</v>
      </c>
      <c r="M143" s="158">
        <f t="shared" si="45"/>
        <v>0</v>
      </c>
      <c r="N143" s="157">
        <v>0</v>
      </c>
      <c r="O143" s="157">
        <f t="shared" si="46"/>
        <v>0</v>
      </c>
      <c r="P143" s="157">
        <v>0</v>
      </c>
      <c r="Q143" s="157">
        <f t="shared" si="47"/>
        <v>0</v>
      </c>
      <c r="R143" s="158"/>
      <c r="S143" s="158" t="s">
        <v>137</v>
      </c>
      <c r="T143" s="158" t="s">
        <v>137</v>
      </c>
      <c r="U143" s="158">
        <v>0</v>
      </c>
      <c r="V143" s="158">
        <f t="shared" si="48"/>
        <v>0</v>
      </c>
      <c r="W143" s="158"/>
      <c r="X143" s="158" t="s">
        <v>366</v>
      </c>
      <c r="Y143" s="158" t="s">
        <v>139</v>
      </c>
      <c r="Z143" s="147"/>
      <c r="AA143" s="147"/>
      <c r="AB143" s="147"/>
      <c r="AC143" s="147"/>
      <c r="AD143" s="147"/>
      <c r="AE143" s="147"/>
      <c r="AF143" s="147"/>
      <c r="AG143" s="147" t="s">
        <v>367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0.399999999999999" outlineLevel="1" x14ac:dyDescent="0.25">
      <c r="A144" s="175">
        <v>112</v>
      </c>
      <c r="B144" s="176" t="s">
        <v>372</v>
      </c>
      <c r="C144" s="183" t="s">
        <v>373</v>
      </c>
      <c r="D144" s="177" t="s">
        <v>365</v>
      </c>
      <c r="E144" s="178">
        <v>8.4582700000000006</v>
      </c>
      <c r="F144" s="179"/>
      <c r="G144" s="180">
        <f t="shared" si="42"/>
        <v>0</v>
      </c>
      <c r="H144" s="159"/>
      <c r="I144" s="158">
        <f t="shared" si="43"/>
        <v>0</v>
      </c>
      <c r="J144" s="159"/>
      <c r="K144" s="158">
        <f t="shared" si="44"/>
        <v>0</v>
      </c>
      <c r="L144" s="158">
        <v>15</v>
      </c>
      <c r="M144" s="158">
        <f t="shared" si="45"/>
        <v>0</v>
      </c>
      <c r="N144" s="157">
        <v>0</v>
      </c>
      <c r="O144" s="157">
        <f t="shared" si="46"/>
        <v>0</v>
      </c>
      <c r="P144" s="157">
        <v>0</v>
      </c>
      <c r="Q144" s="157">
        <f t="shared" si="47"/>
        <v>0</v>
      </c>
      <c r="R144" s="158"/>
      <c r="S144" s="158" t="s">
        <v>137</v>
      </c>
      <c r="T144" s="158" t="s">
        <v>137</v>
      </c>
      <c r="U144" s="158">
        <v>0</v>
      </c>
      <c r="V144" s="158">
        <f t="shared" si="48"/>
        <v>0</v>
      </c>
      <c r="W144" s="158"/>
      <c r="X144" s="158" t="s">
        <v>366</v>
      </c>
      <c r="Y144" s="158" t="s">
        <v>139</v>
      </c>
      <c r="Z144" s="147"/>
      <c r="AA144" s="147"/>
      <c r="AB144" s="147"/>
      <c r="AC144" s="147"/>
      <c r="AD144" s="147"/>
      <c r="AE144" s="147"/>
      <c r="AF144" s="147"/>
      <c r="AG144" s="147" t="s">
        <v>367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5">
        <v>113</v>
      </c>
      <c r="B145" s="176" t="s">
        <v>374</v>
      </c>
      <c r="C145" s="183" t="s">
        <v>375</v>
      </c>
      <c r="D145" s="177" t="s">
        <v>365</v>
      </c>
      <c r="E145" s="178">
        <v>8.4582700000000006</v>
      </c>
      <c r="F145" s="179"/>
      <c r="G145" s="180">
        <f t="shared" si="42"/>
        <v>0</v>
      </c>
      <c r="H145" s="159"/>
      <c r="I145" s="158">
        <f t="shared" si="43"/>
        <v>0</v>
      </c>
      <c r="J145" s="159"/>
      <c r="K145" s="158">
        <f t="shared" si="44"/>
        <v>0</v>
      </c>
      <c r="L145" s="158">
        <v>15</v>
      </c>
      <c r="M145" s="158">
        <f t="shared" si="45"/>
        <v>0</v>
      </c>
      <c r="N145" s="157">
        <v>0</v>
      </c>
      <c r="O145" s="157">
        <f t="shared" si="46"/>
        <v>0</v>
      </c>
      <c r="P145" s="157">
        <v>0</v>
      </c>
      <c r="Q145" s="157">
        <f t="shared" si="47"/>
        <v>0</v>
      </c>
      <c r="R145" s="158"/>
      <c r="S145" s="158" t="s">
        <v>137</v>
      </c>
      <c r="T145" s="158" t="s">
        <v>137</v>
      </c>
      <c r="U145" s="158">
        <v>0.83199999999999996</v>
      </c>
      <c r="V145" s="158">
        <f t="shared" si="48"/>
        <v>7.04</v>
      </c>
      <c r="W145" s="158"/>
      <c r="X145" s="158" t="s">
        <v>366</v>
      </c>
      <c r="Y145" s="158" t="s">
        <v>139</v>
      </c>
      <c r="Z145" s="147"/>
      <c r="AA145" s="147"/>
      <c r="AB145" s="147"/>
      <c r="AC145" s="147"/>
      <c r="AD145" s="147"/>
      <c r="AE145" s="147"/>
      <c r="AF145" s="147"/>
      <c r="AG145" s="147" t="s">
        <v>367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75">
        <v>114</v>
      </c>
      <c r="B146" s="176" t="s">
        <v>376</v>
      </c>
      <c r="C146" s="183" t="s">
        <v>377</v>
      </c>
      <c r="D146" s="177" t="s">
        <v>365</v>
      </c>
      <c r="E146" s="178">
        <v>8.4582700000000006</v>
      </c>
      <c r="F146" s="179"/>
      <c r="G146" s="180">
        <f t="shared" si="42"/>
        <v>0</v>
      </c>
      <c r="H146" s="159"/>
      <c r="I146" s="158">
        <f t="shared" si="43"/>
        <v>0</v>
      </c>
      <c r="J146" s="159"/>
      <c r="K146" s="158">
        <f t="shared" si="44"/>
        <v>0</v>
      </c>
      <c r="L146" s="158">
        <v>15</v>
      </c>
      <c r="M146" s="158">
        <f t="shared" si="45"/>
        <v>0</v>
      </c>
      <c r="N146" s="157">
        <v>0</v>
      </c>
      <c r="O146" s="157">
        <f t="shared" si="46"/>
        <v>0</v>
      </c>
      <c r="P146" s="157">
        <v>0</v>
      </c>
      <c r="Q146" s="157">
        <f t="shared" si="47"/>
        <v>0</v>
      </c>
      <c r="R146" s="158"/>
      <c r="S146" s="158" t="s">
        <v>137</v>
      </c>
      <c r="T146" s="158" t="s">
        <v>137</v>
      </c>
      <c r="U146" s="158">
        <v>0.36</v>
      </c>
      <c r="V146" s="158">
        <f t="shared" si="48"/>
        <v>3.04</v>
      </c>
      <c r="W146" s="158"/>
      <c r="X146" s="158" t="s">
        <v>366</v>
      </c>
      <c r="Y146" s="158" t="s">
        <v>139</v>
      </c>
      <c r="Z146" s="147"/>
      <c r="AA146" s="147"/>
      <c r="AB146" s="147"/>
      <c r="AC146" s="147"/>
      <c r="AD146" s="147"/>
      <c r="AE146" s="147"/>
      <c r="AF146" s="147"/>
      <c r="AG146" s="147" t="s">
        <v>367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5">
        <v>115</v>
      </c>
      <c r="B147" s="176" t="s">
        <v>378</v>
      </c>
      <c r="C147" s="183" t="s">
        <v>379</v>
      </c>
      <c r="D147" s="177" t="s">
        <v>365</v>
      </c>
      <c r="E147" s="178">
        <v>8.4582700000000006</v>
      </c>
      <c r="F147" s="179"/>
      <c r="G147" s="180">
        <f t="shared" si="42"/>
        <v>0</v>
      </c>
      <c r="H147" s="159"/>
      <c r="I147" s="158">
        <f t="shared" si="43"/>
        <v>0</v>
      </c>
      <c r="J147" s="159"/>
      <c r="K147" s="158">
        <f t="shared" si="44"/>
        <v>0</v>
      </c>
      <c r="L147" s="158">
        <v>15</v>
      </c>
      <c r="M147" s="158">
        <f t="shared" si="45"/>
        <v>0</v>
      </c>
      <c r="N147" s="157">
        <v>0</v>
      </c>
      <c r="O147" s="157">
        <f t="shared" si="46"/>
        <v>0</v>
      </c>
      <c r="P147" s="157">
        <v>0</v>
      </c>
      <c r="Q147" s="157">
        <f t="shared" si="47"/>
        <v>0</v>
      </c>
      <c r="R147" s="158"/>
      <c r="S147" s="158" t="s">
        <v>137</v>
      </c>
      <c r="T147" s="158" t="s">
        <v>137</v>
      </c>
      <c r="U147" s="158">
        <v>6.0000000000000001E-3</v>
      </c>
      <c r="V147" s="158">
        <f t="shared" si="48"/>
        <v>0.05</v>
      </c>
      <c r="W147" s="158"/>
      <c r="X147" s="158" t="s">
        <v>366</v>
      </c>
      <c r="Y147" s="158" t="s">
        <v>139</v>
      </c>
      <c r="Z147" s="147"/>
      <c r="AA147" s="147"/>
      <c r="AB147" s="147"/>
      <c r="AC147" s="147"/>
      <c r="AD147" s="147"/>
      <c r="AE147" s="147"/>
      <c r="AF147" s="147"/>
      <c r="AG147" s="147" t="s">
        <v>367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5">
      <c r="A148" s="162" t="s">
        <v>132</v>
      </c>
      <c r="B148" s="163" t="s">
        <v>104</v>
      </c>
      <c r="C148" s="182" t="s">
        <v>29</v>
      </c>
      <c r="D148" s="164"/>
      <c r="E148" s="165"/>
      <c r="F148" s="166"/>
      <c r="G148" s="167">
        <f>SUMIF(AG149:AG151,"&lt;&gt;NOR",G149:G151)</f>
        <v>0</v>
      </c>
      <c r="H148" s="161"/>
      <c r="I148" s="161">
        <f>SUM(I149:I151)</f>
        <v>0</v>
      </c>
      <c r="J148" s="161"/>
      <c r="K148" s="161">
        <f>SUM(K149:K151)</f>
        <v>0</v>
      </c>
      <c r="L148" s="161"/>
      <c r="M148" s="161">
        <f>SUM(M149:M151)</f>
        <v>0</v>
      </c>
      <c r="N148" s="160"/>
      <c r="O148" s="160">
        <f>SUM(O149:O151)</f>
        <v>0</v>
      </c>
      <c r="P148" s="160"/>
      <c r="Q148" s="160">
        <f>SUM(Q149:Q151)</f>
        <v>0</v>
      </c>
      <c r="R148" s="161"/>
      <c r="S148" s="161"/>
      <c r="T148" s="161"/>
      <c r="U148" s="161"/>
      <c r="V148" s="161">
        <f>SUM(V149:V151)</f>
        <v>0</v>
      </c>
      <c r="W148" s="161"/>
      <c r="X148" s="161"/>
      <c r="Y148" s="161"/>
      <c r="AG148" t="s">
        <v>133</v>
      </c>
    </row>
    <row r="149" spans="1:60" outlineLevel="1" x14ac:dyDescent="0.25">
      <c r="A149" s="175">
        <v>116</v>
      </c>
      <c r="B149" s="176" t="s">
        <v>380</v>
      </c>
      <c r="C149" s="183" t="s">
        <v>381</v>
      </c>
      <c r="D149" s="177" t="s">
        <v>382</v>
      </c>
      <c r="E149" s="178">
        <v>1</v>
      </c>
      <c r="F149" s="179"/>
      <c r="G149" s="180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15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8"/>
      <c r="S149" s="158" t="s">
        <v>137</v>
      </c>
      <c r="T149" s="158" t="s">
        <v>209</v>
      </c>
      <c r="U149" s="158">
        <v>0</v>
      </c>
      <c r="V149" s="158">
        <f>ROUND(E149*U149,2)</f>
        <v>0</v>
      </c>
      <c r="W149" s="158"/>
      <c r="X149" s="158" t="s">
        <v>383</v>
      </c>
      <c r="Y149" s="158" t="s">
        <v>139</v>
      </c>
      <c r="Z149" s="147"/>
      <c r="AA149" s="147"/>
      <c r="AB149" s="147"/>
      <c r="AC149" s="147"/>
      <c r="AD149" s="147"/>
      <c r="AE149" s="147"/>
      <c r="AF149" s="147"/>
      <c r="AG149" s="147" t="s">
        <v>384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75">
        <v>117</v>
      </c>
      <c r="B150" s="176" t="s">
        <v>385</v>
      </c>
      <c r="C150" s="183" t="s">
        <v>386</v>
      </c>
      <c r="D150" s="177" t="s">
        <v>382</v>
      </c>
      <c r="E150" s="178">
        <v>1</v>
      </c>
      <c r="F150" s="179"/>
      <c r="G150" s="180">
        <f>ROUND(E150*F150,2)</f>
        <v>0</v>
      </c>
      <c r="H150" s="159"/>
      <c r="I150" s="158">
        <f>ROUND(E150*H150,2)</f>
        <v>0</v>
      </c>
      <c r="J150" s="159"/>
      <c r="K150" s="158">
        <f>ROUND(E150*J150,2)</f>
        <v>0</v>
      </c>
      <c r="L150" s="158">
        <v>15</v>
      </c>
      <c r="M150" s="158">
        <f>G150*(1+L150/100)</f>
        <v>0</v>
      </c>
      <c r="N150" s="157">
        <v>0</v>
      </c>
      <c r="O150" s="157">
        <f>ROUND(E150*N150,2)</f>
        <v>0</v>
      </c>
      <c r="P150" s="157">
        <v>0</v>
      </c>
      <c r="Q150" s="157">
        <f>ROUND(E150*P150,2)</f>
        <v>0</v>
      </c>
      <c r="R150" s="158"/>
      <c r="S150" s="158" t="s">
        <v>137</v>
      </c>
      <c r="T150" s="158" t="s">
        <v>209</v>
      </c>
      <c r="U150" s="158">
        <v>0</v>
      </c>
      <c r="V150" s="158">
        <f>ROUND(E150*U150,2)</f>
        <v>0</v>
      </c>
      <c r="W150" s="158"/>
      <c r="X150" s="158" t="s">
        <v>383</v>
      </c>
      <c r="Y150" s="158" t="s">
        <v>139</v>
      </c>
      <c r="Z150" s="147"/>
      <c r="AA150" s="147"/>
      <c r="AB150" s="147"/>
      <c r="AC150" s="147"/>
      <c r="AD150" s="147"/>
      <c r="AE150" s="147"/>
      <c r="AF150" s="147"/>
      <c r="AG150" s="147" t="s">
        <v>384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69">
        <v>118</v>
      </c>
      <c r="B151" s="170" t="s">
        <v>387</v>
      </c>
      <c r="C151" s="184" t="s">
        <v>388</v>
      </c>
      <c r="D151" s="171" t="s">
        <v>382</v>
      </c>
      <c r="E151" s="172">
        <v>1</v>
      </c>
      <c r="F151" s="173"/>
      <c r="G151" s="174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15</v>
      </c>
      <c r="M151" s="158">
        <f>G151*(1+L151/100)</f>
        <v>0</v>
      </c>
      <c r="N151" s="157">
        <v>0</v>
      </c>
      <c r="O151" s="157">
        <f>ROUND(E151*N151,2)</f>
        <v>0</v>
      </c>
      <c r="P151" s="157">
        <v>0</v>
      </c>
      <c r="Q151" s="157">
        <f>ROUND(E151*P151,2)</f>
        <v>0</v>
      </c>
      <c r="R151" s="158"/>
      <c r="S151" s="158" t="s">
        <v>137</v>
      </c>
      <c r="T151" s="158" t="s">
        <v>209</v>
      </c>
      <c r="U151" s="158">
        <v>0</v>
      </c>
      <c r="V151" s="158">
        <f>ROUND(E151*U151,2)</f>
        <v>0</v>
      </c>
      <c r="W151" s="158"/>
      <c r="X151" s="158" t="s">
        <v>383</v>
      </c>
      <c r="Y151" s="158" t="s">
        <v>139</v>
      </c>
      <c r="Z151" s="147"/>
      <c r="AA151" s="147"/>
      <c r="AB151" s="147"/>
      <c r="AC151" s="147"/>
      <c r="AD151" s="147"/>
      <c r="AE151" s="147"/>
      <c r="AF151" s="147"/>
      <c r="AG151" s="147" t="s">
        <v>384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x14ac:dyDescent="0.25">
      <c r="A152" s="3"/>
      <c r="B152" s="4"/>
      <c r="C152" s="186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E152">
        <v>15</v>
      </c>
      <c r="AF152">
        <v>21</v>
      </c>
      <c r="AG152" t="s">
        <v>118</v>
      </c>
    </row>
    <row r="153" spans="1:60" x14ac:dyDescent="0.25">
      <c r="A153" s="150"/>
      <c r="B153" s="151" t="s">
        <v>31</v>
      </c>
      <c r="C153" s="187"/>
      <c r="D153" s="152"/>
      <c r="E153" s="153"/>
      <c r="F153" s="153"/>
      <c r="G153" s="168">
        <f>G8+G11+G18+G21+G26+G32+G35+G40+G44+G50+G52+G61+G63+G68+G78+G84+G88+G93+G108+G110+G118+G124+G133+G137+G140+G148</f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E153">
        <f>SUMIF(L7:L151,AE152,G7:G151)</f>
        <v>0</v>
      </c>
      <c r="AF153">
        <f>SUMIF(L7:L151,AF152,G7:G151)</f>
        <v>0</v>
      </c>
      <c r="AG153" t="s">
        <v>389</v>
      </c>
    </row>
    <row r="154" spans="1:60" x14ac:dyDescent="0.25">
      <c r="A154" s="3"/>
      <c r="B154" s="4"/>
      <c r="C154" s="186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5">
      <c r="A155" s="3"/>
      <c r="B155" s="4"/>
      <c r="C155" s="186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5">
      <c r="A156" s="254" t="s">
        <v>390</v>
      </c>
      <c r="B156" s="254"/>
      <c r="C156" s="255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5">
      <c r="A157" s="256"/>
      <c r="B157" s="257"/>
      <c r="C157" s="258"/>
      <c r="D157" s="257"/>
      <c r="E157" s="257"/>
      <c r="F157" s="257"/>
      <c r="G157" s="259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G157" t="s">
        <v>391</v>
      </c>
    </row>
    <row r="158" spans="1:60" x14ac:dyDescent="0.25">
      <c r="A158" s="260"/>
      <c r="B158" s="261"/>
      <c r="C158" s="262"/>
      <c r="D158" s="261"/>
      <c r="E158" s="261"/>
      <c r="F158" s="261"/>
      <c r="G158" s="26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5">
      <c r="A159" s="260"/>
      <c r="B159" s="261"/>
      <c r="C159" s="262"/>
      <c r="D159" s="261"/>
      <c r="E159" s="261"/>
      <c r="F159" s="261"/>
      <c r="G159" s="26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5">
      <c r="A160" s="260"/>
      <c r="B160" s="261"/>
      <c r="C160" s="262"/>
      <c r="D160" s="261"/>
      <c r="E160" s="261"/>
      <c r="F160" s="261"/>
      <c r="G160" s="26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5">
      <c r="A161" s="264"/>
      <c r="B161" s="265"/>
      <c r="C161" s="266"/>
      <c r="D161" s="265"/>
      <c r="E161" s="265"/>
      <c r="F161" s="265"/>
      <c r="G161" s="267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5">
      <c r="A162" s="3"/>
      <c r="B162" s="4"/>
      <c r="C162" s="186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5">
      <c r="C163" s="188"/>
      <c r="D163" s="10"/>
      <c r="AG163" t="s">
        <v>392</v>
      </c>
    </row>
    <row r="164" spans="1:33" x14ac:dyDescent="0.25">
      <c r="D164" s="10"/>
    </row>
    <row r="165" spans="1:33" x14ac:dyDescent="0.25">
      <c r="D165" s="10"/>
    </row>
    <row r="166" spans="1:33" x14ac:dyDescent="0.25">
      <c r="D166" s="10"/>
    </row>
    <row r="167" spans="1:33" x14ac:dyDescent="0.25">
      <c r="D167" s="10"/>
    </row>
    <row r="168" spans="1:33" x14ac:dyDescent="0.25">
      <c r="D168" s="10"/>
    </row>
    <row r="169" spans="1:33" x14ac:dyDescent="0.25">
      <c r="D169" s="10"/>
    </row>
    <row r="170" spans="1:33" x14ac:dyDescent="0.25">
      <c r="D170" s="10"/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57:G161"/>
    <mergeCell ref="A1:G1"/>
    <mergeCell ref="C2:G2"/>
    <mergeCell ref="C3:G3"/>
    <mergeCell ref="C4:G4"/>
    <mergeCell ref="A156:C15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Naděžda Ivkovičová</dc:creator>
  <cp:lastModifiedBy>Ivkovičová Naděžda, Bc.</cp:lastModifiedBy>
  <cp:lastPrinted>2019-03-19T12:27:02Z</cp:lastPrinted>
  <dcterms:created xsi:type="dcterms:W3CDTF">2009-04-08T07:15:50Z</dcterms:created>
  <dcterms:modified xsi:type="dcterms:W3CDTF">2023-05-15T13:25:02Z</dcterms:modified>
</cp:coreProperties>
</file>